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1"/>
  </bookViews>
  <sheets>
    <sheet name="Sheet2" sheetId="1" r:id="rId1"/>
    <sheet name="Sheet1" sheetId="2" r:id="rId2"/>
  </sheets>
  <definedNames>
    <definedName name="UFPrn20121010115000">#REF!</definedName>
  </definedNames>
  <calcPr fullCalcOnLoad="1"/>
</workbook>
</file>

<file path=xl/sharedStrings.xml><?xml version="1.0" encoding="utf-8"?>
<sst xmlns="http://schemas.openxmlformats.org/spreadsheetml/2006/main" count="77" uniqueCount="43">
  <si>
    <t>原值</t>
  </si>
  <si>
    <t>累计折旧</t>
  </si>
  <si>
    <t>规格型号</t>
  </si>
  <si>
    <t>砖混</t>
  </si>
  <si>
    <t>新家属院抗震楼</t>
  </si>
  <si>
    <t>新家属院抗震实验楼</t>
  </si>
  <si>
    <t>新家属院抗震实验楼4号</t>
  </si>
  <si>
    <t>新家属院抗震实验楼17号</t>
  </si>
  <si>
    <t>新家属院抗震实验楼18号</t>
  </si>
  <si>
    <t>新家属院抗震实验楼19号</t>
  </si>
  <si>
    <t>新家属院抗震试验楼20号</t>
  </si>
  <si>
    <t>新家属院抗震实验楼21号</t>
  </si>
  <si>
    <t>新家属院抗震试验楼</t>
  </si>
  <si>
    <t>新家属院平房</t>
  </si>
  <si>
    <t>土大楼平房住宅</t>
  </si>
  <si>
    <t>新家属院抗震试验楼5-6号</t>
  </si>
  <si>
    <t>新家属院抗震实验楼7-10号</t>
  </si>
  <si>
    <t>新家属院抗震实验楼11-14号</t>
  </si>
  <si>
    <t>资产名称</t>
  </si>
  <si>
    <t>砖木</t>
  </si>
  <si>
    <t>使用年限(年)</t>
  </si>
  <si>
    <t>一</t>
  </si>
  <si>
    <t>开始使用日期</t>
  </si>
  <si>
    <t>序号</t>
  </si>
  <si>
    <t>计量单位</t>
  </si>
  <si>
    <t>数量</t>
  </si>
  <si>
    <t>备注</t>
  </si>
  <si>
    <t>房屋</t>
  </si>
  <si>
    <t>平方米</t>
  </si>
  <si>
    <t>小计</t>
  </si>
  <si>
    <t>二</t>
  </si>
  <si>
    <t>机器设备</t>
  </si>
  <si>
    <t>台</t>
  </si>
  <si>
    <t>三</t>
  </si>
  <si>
    <t>运输设备</t>
  </si>
  <si>
    <t>辆</t>
  </si>
  <si>
    <t>合计</t>
  </si>
  <si>
    <r>
      <t>亚星客车</t>
    </r>
  </si>
  <si>
    <t>亚星YBL6980C03</t>
  </si>
  <si>
    <t>锅炉</t>
  </si>
  <si>
    <t>净值</t>
  </si>
  <si>
    <t>SZL42—1.0/115/70-AII</t>
  </si>
  <si>
    <t>青海省能源发展（集团）有限责任公司截止2012年11月待报废资产明细表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</si>
</sst>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000000000_ "/>
  </numFmts>
  <fonts count="11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4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 quotePrefix="1">
      <alignment horizontal="center" vertical="center" wrapText="1"/>
    </xf>
    <xf numFmtId="0" fontId="8" fillId="0" borderId="1" xfId="0" applyNumberFormat="1" applyFont="1" applyBorder="1" applyAlignment="1" quotePrefix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/>
    </xf>
    <xf numFmtId="0" fontId="8" fillId="0" borderId="1" xfId="0" applyNumberFormat="1" applyFont="1" applyBorder="1" applyAlignment="1" quotePrefix="1">
      <alignment horizontal="center"/>
    </xf>
    <xf numFmtId="0" fontId="8" fillId="0" borderId="1" xfId="0" applyNumberFormat="1" applyFont="1" applyBorder="1" applyAlignment="1" quotePrefix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 quotePrefix="1">
      <alignment/>
    </xf>
    <xf numFmtId="0" fontId="8" fillId="0" borderId="1" xfId="0" applyNumberFormat="1" applyFont="1" applyBorder="1" applyAlignment="1">
      <alignment horizontal="right"/>
    </xf>
    <xf numFmtId="176" fontId="8" fillId="0" borderId="1" xfId="0" applyNumberFormat="1" applyFont="1" applyBorder="1" applyAlignment="1" quotePrefix="1">
      <alignment/>
    </xf>
    <xf numFmtId="0" fontId="8" fillId="0" borderId="1" xfId="0" applyNumberFormat="1" applyFont="1" applyBorder="1" applyAlignment="1" quotePrefix="1">
      <alignment horizontal="right"/>
    </xf>
    <xf numFmtId="0" fontId="8" fillId="0" borderId="1" xfId="0" applyFont="1" applyBorder="1" applyAlignment="1">
      <alignment horizontal="right"/>
    </xf>
    <xf numFmtId="177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0" fontId="10" fillId="0" borderId="1" xfId="16" applyNumberFormat="1" applyFont="1" applyBorder="1" applyAlignment="1" quotePrefix="1">
      <alignment horizontal="right" shrinkToFit="1"/>
      <protection/>
    </xf>
    <xf numFmtId="0" fontId="8" fillId="0" borderId="0" xfId="0" applyNumberFormat="1" applyFont="1" applyAlignment="1" quotePrefix="1">
      <alignment/>
    </xf>
    <xf numFmtId="0" fontId="8" fillId="0" borderId="1" xfId="0" applyNumberFormat="1" applyFont="1" applyFill="1" applyBorder="1" applyAlignment="1" quotePrefix="1">
      <alignment horizontal="right"/>
    </xf>
    <xf numFmtId="0" fontId="0" fillId="0" borderId="1" xfId="0" applyNumberFormat="1" applyFont="1" applyBorder="1" applyAlignment="1" quotePrefix="1">
      <alignment/>
    </xf>
    <xf numFmtId="0" fontId="8" fillId="0" borderId="1" xfId="0" applyNumberFormat="1" applyFont="1" applyBorder="1" applyAlignment="1" quotePrefix="1">
      <alignment shrinkToFit="1"/>
    </xf>
    <xf numFmtId="4" fontId="8" fillId="0" borderId="2" xfId="0" applyNumberFormat="1" applyFont="1" applyBorder="1" applyAlignment="1" quotePrefix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4-6-1房屋建筑物_2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7">
      <selection activeCell="D33" sqref="D33"/>
    </sheetView>
  </sheetViews>
  <sheetFormatPr defaultColWidth="9.140625" defaultRowHeight="12"/>
  <cols>
    <col min="1" max="1" width="5.57421875" style="0" customWidth="1"/>
    <col min="2" max="2" width="26.140625" style="0" customWidth="1"/>
    <col min="3" max="4" width="17.421875" style="0" bestFit="1" customWidth="1"/>
    <col min="5" max="5" width="17.28125" style="0" customWidth="1"/>
    <col min="6" max="6" width="12.7109375" style="0" customWidth="1"/>
    <col min="7" max="7" width="5.8515625" style="0" customWidth="1"/>
    <col min="8" max="8" width="8.8515625" style="0" customWidth="1"/>
    <col min="9" max="9" width="13.57421875" style="0" bestFit="1" customWidth="1"/>
    <col min="10" max="10" width="21.7109375" style="0" customWidth="1"/>
  </cols>
  <sheetData>
    <row r="1" spans="1:11" ht="26.25" customHeight="1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44.25" customHeight="1">
      <c r="A2" s="1" t="s">
        <v>23</v>
      </c>
      <c r="B2" s="2" t="s">
        <v>18</v>
      </c>
      <c r="C2" s="3" t="s">
        <v>0</v>
      </c>
      <c r="D2" s="3" t="s">
        <v>1</v>
      </c>
      <c r="E2" s="3" t="s">
        <v>40</v>
      </c>
      <c r="F2" s="2" t="s">
        <v>22</v>
      </c>
      <c r="G2" s="4" t="s">
        <v>20</v>
      </c>
      <c r="H2" s="2" t="s">
        <v>24</v>
      </c>
      <c r="I2" s="2" t="s">
        <v>25</v>
      </c>
      <c r="J2" s="3" t="s">
        <v>2</v>
      </c>
      <c r="K2" s="5" t="s">
        <v>26</v>
      </c>
    </row>
    <row r="3" spans="1:11" ht="14.25">
      <c r="A3" s="6" t="s">
        <v>21</v>
      </c>
      <c r="B3" s="7" t="s">
        <v>27</v>
      </c>
      <c r="C3" s="8"/>
      <c r="D3" s="8"/>
      <c r="E3" s="8"/>
      <c r="F3" s="9"/>
      <c r="G3" s="9"/>
      <c r="H3" s="9"/>
      <c r="I3" s="9"/>
      <c r="J3" s="9"/>
      <c r="K3" s="10"/>
    </row>
    <row r="4" spans="1:11" ht="15.75">
      <c r="A4" s="10">
        <v>1</v>
      </c>
      <c r="B4" s="9" t="s">
        <v>14</v>
      </c>
      <c r="C4" s="11">
        <v>39150</v>
      </c>
      <c r="D4" s="11">
        <v>7047</v>
      </c>
      <c r="E4" s="11">
        <f>C4-D4</f>
        <v>32103</v>
      </c>
      <c r="F4" s="18">
        <v>1988.01</v>
      </c>
      <c r="G4" s="9">
        <f>2012-1988</f>
        <v>24</v>
      </c>
      <c r="H4" s="12" t="s">
        <v>28</v>
      </c>
      <c r="I4" s="13">
        <v>116</v>
      </c>
      <c r="J4" s="14" t="s">
        <v>19</v>
      </c>
      <c r="K4" s="10"/>
    </row>
    <row r="5" spans="1:11" ht="15.75">
      <c r="A5" s="10">
        <v>2</v>
      </c>
      <c r="B5" s="9" t="s">
        <v>4</v>
      </c>
      <c r="C5" s="11">
        <v>338702</v>
      </c>
      <c r="D5" s="11">
        <v>60966.4</v>
      </c>
      <c r="E5" s="11">
        <f aca="true" t="shared" si="0" ref="E5:E21">C5-D5</f>
        <v>277735.6</v>
      </c>
      <c r="F5" s="18">
        <v>1989.12</v>
      </c>
      <c r="G5" s="9">
        <f>2012-1989</f>
        <v>23</v>
      </c>
      <c r="H5" s="12" t="s">
        <v>28</v>
      </c>
      <c r="I5" s="13">
        <v>1003.56</v>
      </c>
      <c r="J5" s="14" t="s">
        <v>3</v>
      </c>
      <c r="K5" s="10"/>
    </row>
    <row r="6" spans="1:11" ht="15.75">
      <c r="A6" s="10">
        <v>3</v>
      </c>
      <c r="B6" s="9" t="s">
        <v>5</v>
      </c>
      <c r="C6" s="11">
        <v>206610</v>
      </c>
      <c r="D6" s="11">
        <v>33470.8</v>
      </c>
      <c r="E6" s="11">
        <f t="shared" si="0"/>
        <v>173139.2</v>
      </c>
      <c r="F6" s="18">
        <v>1990.12</v>
      </c>
      <c r="G6" s="7">
        <f>2012-1990</f>
        <v>22</v>
      </c>
      <c r="H6" s="12" t="s">
        <v>28</v>
      </c>
      <c r="I6" s="13">
        <v>550.96</v>
      </c>
      <c r="J6" s="14" t="s">
        <v>3</v>
      </c>
      <c r="K6" s="10"/>
    </row>
    <row r="7" spans="1:11" ht="15.75">
      <c r="A7" s="10">
        <v>4</v>
      </c>
      <c r="B7" s="22" t="s">
        <v>15</v>
      </c>
      <c r="C7" s="11">
        <v>1651755</v>
      </c>
      <c r="D7" s="11">
        <v>267584.4</v>
      </c>
      <c r="E7" s="11">
        <f t="shared" si="0"/>
        <v>1384170.6</v>
      </c>
      <c r="F7" s="18">
        <v>1990.12</v>
      </c>
      <c r="G7" s="9">
        <v>22</v>
      </c>
      <c r="H7" s="12" t="s">
        <v>28</v>
      </c>
      <c r="I7" s="13">
        <v>4404.68</v>
      </c>
      <c r="J7" s="14" t="s">
        <v>3</v>
      </c>
      <c r="K7" s="10"/>
    </row>
    <row r="8" spans="1:11" ht="15.75">
      <c r="A8" s="10">
        <v>5</v>
      </c>
      <c r="B8" s="22" t="s">
        <v>16</v>
      </c>
      <c r="C8" s="11">
        <v>1651755</v>
      </c>
      <c r="D8" s="11">
        <v>267584.4</v>
      </c>
      <c r="E8" s="11">
        <f t="shared" si="0"/>
        <v>1384170.6</v>
      </c>
      <c r="F8" s="18">
        <v>1990.12</v>
      </c>
      <c r="G8" s="9">
        <v>22</v>
      </c>
      <c r="H8" s="12" t="s">
        <v>28</v>
      </c>
      <c r="I8" s="13">
        <v>4404.68</v>
      </c>
      <c r="J8" s="14" t="s">
        <v>3</v>
      </c>
      <c r="K8" s="10"/>
    </row>
    <row r="9" spans="1:11" ht="15.75">
      <c r="A9" s="10">
        <v>6</v>
      </c>
      <c r="B9" s="22" t="s">
        <v>17</v>
      </c>
      <c r="C9" s="11">
        <v>1651755</v>
      </c>
      <c r="D9" s="11">
        <v>267584.4</v>
      </c>
      <c r="E9" s="11">
        <f t="shared" si="0"/>
        <v>1384170.6</v>
      </c>
      <c r="F9" s="18">
        <v>1990.12</v>
      </c>
      <c r="G9" s="9">
        <v>22</v>
      </c>
      <c r="H9" s="12" t="s">
        <v>28</v>
      </c>
      <c r="I9" s="13">
        <v>4404.68</v>
      </c>
      <c r="J9" s="14" t="s">
        <v>3</v>
      </c>
      <c r="K9" s="10"/>
    </row>
    <row r="10" spans="1:11" ht="15.75">
      <c r="A10" s="10">
        <v>7</v>
      </c>
      <c r="B10" s="22" t="s">
        <v>6</v>
      </c>
      <c r="C10" s="11">
        <v>314145</v>
      </c>
      <c r="D10" s="11">
        <v>49006.6</v>
      </c>
      <c r="E10" s="11">
        <f t="shared" si="0"/>
        <v>265138.4</v>
      </c>
      <c r="F10" s="18">
        <v>1991.12</v>
      </c>
      <c r="G10" s="9">
        <f>2012-1991</f>
        <v>21</v>
      </c>
      <c r="H10" s="12" t="s">
        <v>28</v>
      </c>
      <c r="I10" s="13">
        <v>805.5</v>
      </c>
      <c r="J10" s="14" t="s">
        <v>3</v>
      </c>
      <c r="K10" s="10"/>
    </row>
    <row r="11" spans="1:11" ht="15.75">
      <c r="A11" s="10">
        <v>8</v>
      </c>
      <c r="B11" s="22" t="s">
        <v>7</v>
      </c>
      <c r="C11" s="11">
        <v>104715</v>
      </c>
      <c r="D11" s="11">
        <v>16335.6</v>
      </c>
      <c r="E11" s="11">
        <f t="shared" si="0"/>
        <v>88379.4</v>
      </c>
      <c r="F11" s="18">
        <v>1991.12</v>
      </c>
      <c r="G11" s="9">
        <v>21</v>
      </c>
      <c r="H11" s="12" t="s">
        <v>28</v>
      </c>
      <c r="I11" s="13">
        <v>268.5</v>
      </c>
      <c r="J11" s="14" t="s">
        <v>3</v>
      </c>
      <c r="K11" s="10"/>
    </row>
    <row r="12" spans="1:11" ht="15.75">
      <c r="A12" s="10">
        <v>9</v>
      </c>
      <c r="B12" s="22" t="s">
        <v>8</v>
      </c>
      <c r="C12" s="11">
        <v>104715</v>
      </c>
      <c r="D12" s="11">
        <v>16335.6</v>
      </c>
      <c r="E12" s="11">
        <f t="shared" si="0"/>
        <v>88379.4</v>
      </c>
      <c r="F12" s="18">
        <v>1991.12</v>
      </c>
      <c r="G12" s="9">
        <v>21</v>
      </c>
      <c r="H12" s="12" t="s">
        <v>28</v>
      </c>
      <c r="I12" s="13">
        <v>268.5</v>
      </c>
      <c r="J12" s="14" t="s">
        <v>3</v>
      </c>
      <c r="K12" s="10"/>
    </row>
    <row r="13" spans="1:11" ht="15.75">
      <c r="A13" s="10">
        <v>10</v>
      </c>
      <c r="B13" s="22" t="s">
        <v>9</v>
      </c>
      <c r="C13" s="11">
        <v>104715</v>
      </c>
      <c r="D13" s="11">
        <v>16335.6</v>
      </c>
      <c r="E13" s="11">
        <f t="shared" si="0"/>
        <v>88379.4</v>
      </c>
      <c r="F13" s="18">
        <v>1991.12</v>
      </c>
      <c r="G13" s="9">
        <v>21</v>
      </c>
      <c r="H13" s="12" t="s">
        <v>28</v>
      </c>
      <c r="I13" s="13">
        <v>268.5</v>
      </c>
      <c r="J13" s="14" t="s">
        <v>3</v>
      </c>
      <c r="K13" s="10"/>
    </row>
    <row r="14" spans="1:11" ht="15.75">
      <c r="A14" s="10">
        <v>11</v>
      </c>
      <c r="B14" s="22" t="s">
        <v>10</v>
      </c>
      <c r="C14" s="11">
        <v>104715</v>
      </c>
      <c r="D14" s="11">
        <v>16335.6</v>
      </c>
      <c r="E14" s="11">
        <f t="shared" si="0"/>
        <v>88379.4</v>
      </c>
      <c r="F14" s="18">
        <v>1991.12</v>
      </c>
      <c r="G14" s="9">
        <v>21</v>
      </c>
      <c r="H14" s="12" t="s">
        <v>28</v>
      </c>
      <c r="I14" s="13">
        <v>268.5</v>
      </c>
      <c r="J14" s="14" t="s">
        <v>3</v>
      </c>
      <c r="K14" s="10"/>
    </row>
    <row r="15" spans="1:11" ht="15.75">
      <c r="A15" s="10">
        <v>12</v>
      </c>
      <c r="B15" s="22" t="s">
        <v>11</v>
      </c>
      <c r="C15" s="11">
        <v>104715</v>
      </c>
      <c r="D15" s="11">
        <v>16335.6</v>
      </c>
      <c r="E15" s="11">
        <f t="shared" si="0"/>
        <v>88379.4</v>
      </c>
      <c r="F15" s="18">
        <v>1991.12</v>
      </c>
      <c r="G15" s="9">
        <v>21</v>
      </c>
      <c r="H15" s="12" t="s">
        <v>28</v>
      </c>
      <c r="I15" s="13">
        <v>268.5</v>
      </c>
      <c r="J15" s="14" t="s">
        <v>3</v>
      </c>
      <c r="K15" s="10"/>
    </row>
    <row r="16" spans="1:11" ht="15.75">
      <c r="A16" s="10">
        <v>13</v>
      </c>
      <c r="B16" s="9" t="s">
        <v>12</v>
      </c>
      <c r="C16" s="11">
        <v>497700</v>
      </c>
      <c r="D16" s="11">
        <v>83613.6</v>
      </c>
      <c r="E16" s="11">
        <f t="shared" si="0"/>
        <v>414086.4</v>
      </c>
      <c r="F16" s="18">
        <v>1989.12</v>
      </c>
      <c r="G16" s="9">
        <v>23</v>
      </c>
      <c r="H16" s="12" t="s">
        <v>28</v>
      </c>
      <c r="I16" s="13">
        <v>1382.5</v>
      </c>
      <c r="J16" s="14" t="s">
        <v>3</v>
      </c>
      <c r="K16" s="10"/>
    </row>
    <row r="17" spans="1:11" ht="15.75">
      <c r="A17" s="10">
        <v>14</v>
      </c>
      <c r="B17" s="9" t="s">
        <v>12</v>
      </c>
      <c r="C17" s="11">
        <v>543788</v>
      </c>
      <c r="D17" s="11">
        <v>88093.6</v>
      </c>
      <c r="E17" s="11">
        <f t="shared" si="0"/>
        <v>455694.4</v>
      </c>
      <c r="F17" s="18">
        <v>1990.12</v>
      </c>
      <c r="G17" s="9">
        <v>22</v>
      </c>
      <c r="H17" s="12" t="s">
        <v>28</v>
      </c>
      <c r="I17" s="13">
        <v>1450.1</v>
      </c>
      <c r="J17" s="14" t="s">
        <v>3</v>
      </c>
      <c r="K17" s="10"/>
    </row>
    <row r="18" spans="1:11" ht="15.75">
      <c r="A18" s="10">
        <v>15</v>
      </c>
      <c r="B18" s="9" t="s">
        <v>12</v>
      </c>
      <c r="C18" s="11">
        <v>274420</v>
      </c>
      <c r="D18" s="11">
        <v>40614.2</v>
      </c>
      <c r="E18" s="11">
        <f t="shared" si="0"/>
        <v>233805.8</v>
      </c>
      <c r="F18" s="18">
        <v>1992.12</v>
      </c>
      <c r="G18" s="9">
        <v>20</v>
      </c>
      <c r="H18" s="12" t="s">
        <v>28</v>
      </c>
      <c r="I18" s="13">
        <v>665.26</v>
      </c>
      <c r="J18" s="14" t="s">
        <v>3</v>
      </c>
      <c r="K18" s="10"/>
    </row>
    <row r="19" spans="1:11" ht="15.75">
      <c r="A19" s="10">
        <v>16</v>
      </c>
      <c r="B19" s="9" t="s">
        <v>12</v>
      </c>
      <c r="C19" s="11">
        <v>229746</v>
      </c>
      <c r="D19" s="11">
        <v>34002.4</v>
      </c>
      <c r="E19" s="11">
        <f t="shared" si="0"/>
        <v>195743.6</v>
      </c>
      <c r="F19" s="18">
        <v>1993.06</v>
      </c>
      <c r="G19" s="9">
        <f>2012-1993</f>
        <v>19</v>
      </c>
      <c r="H19" s="12" t="s">
        <v>28</v>
      </c>
      <c r="I19" s="13">
        <v>556.96</v>
      </c>
      <c r="J19" s="14" t="s">
        <v>3</v>
      </c>
      <c r="K19" s="10"/>
    </row>
    <row r="20" spans="1:11" ht="15.75">
      <c r="A20" s="10">
        <v>17</v>
      </c>
      <c r="B20" s="9" t="s">
        <v>13</v>
      </c>
      <c r="C20" s="11">
        <v>9360</v>
      </c>
      <c r="D20" s="23">
        <v>2527.2</v>
      </c>
      <c r="E20" s="11">
        <f t="shared" si="0"/>
        <v>6832.8</v>
      </c>
      <c r="F20" s="18">
        <v>1977.01</v>
      </c>
      <c r="G20" s="9">
        <f>2012-1977</f>
        <v>35</v>
      </c>
      <c r="H20" s="12" t="s">
        <v>28</v>
      </c>
      <c r="I20" s="13">
        <v>48</v>
      </c>
      <c r="J20" s="14" t="s">
        <v>19</v>
      </c>
      <c r="K20" s="10"/>
    </row>
    <row r="21" spans="1:11" ht="14.25">
      <c r="A21" s="10"/>
      <c r="B21" s="7" t="s">
        <v>29</v>
      </c>
      <c r="C21" s="11">
        <f>SUM(C4:C20)</f>
        <v>7932461</v>
      </c>
      <c r="D21" s="11">
        <f>SUM(D4:D20)</f>
        <v>1283772.9999999998</v>
      </c>
      <c r="E21" s="11">
        <f t="shared" si="0"/>
        <v>6648688</v>
      </c>
      <c r="F21" s="15"/>
      <c r="G21" s="10"/>
      <c r="H21" s="10"/>
      <c r="I21" s="13">
        <f>SUM(I4:I20)</f>
        <v>21135.379999999997</v>
      </c>
      <c r="J21" s="10"/>
      <c r="K21" s="10"/>
    </row>
    <row r="22" spans="1:11" ht="14.25">
      <c r="A22" s="6" t="s">
        <v>30</v>
      </c>
      <c r="B22" s="10" t="s">
        <v>31</v>
      </c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4.25">
      <c r="A23" s="10">
        <v>1</v>
      </c>
      <c r="B23" s="19" t="s">
        <v>39</v>
      </c>
      <c r="C23" s="17">
        <v>114800</v>
      </c>
      <c r="D23" s="11">
        <v>74160.8</v>
      </c>
      <c r="E23" s="16">
        <f>C23-D23</f>
        <v>40639.2</v>
      </c>
      <c r="F23" s="20">
        <v>1990.06</v>
      </c>
      <c r="G23" s="10">
        <f>2012-1990</f>
        <v>22</v>
      </c>
      <c r="H23" s="6" t="s">
        <v>32</v>
      </c>
      <c r="I23" s="10">
        <v>1</v>
      </c>
      <c r="J23" s="21" t="s">
        <v>41</v>
      </c>
      <c r="K23" s="10"/>
    </row>
    <row r="24" spans="1:11" ht="14.25">
      <c r="A24" s="6" t="s">
        <v>33</v>
      </c>
      <c r="B24" s="10" t="s">
        <v>34</v>
      </c>
      <c r="C24" s="10"/>
      <c r="D24" s="10"/>
      <c r="E24" s="10"/>
      <c r="F24" s="10"/>
      <c r="G24" s="10"/>
      <c r="H24" s="10"/>
      <c r="I24" s="10"/>
      <c r="K24" s="10"/>
    </row>
    <row r="25" spans="1:11" ht="15">
      <c r="A25" s="10">
        <v>1</v>
      </c>
      <c r="B25" s="19" t="s">
        <v>37</v>
      </c>
      <c r="C25" s="11">
        <v>26940</v>
      </c>
      <c r="D25" s="17">
        <v>26131.8</v>
      </c>
      <c r="E25" s="16">
        <f>C25-D25</f>
        <v>808.2000000000007</v>
      </c>
      <c r="F25" s="19">
        <v>2001.11</v>
      </c>
      <c r="G25" s="10">
        <f>2012-2001</f>
        <v>11</v>
      </c>
      <c r="H25" s="6" t="s">
        <v>35</v>
      </c>
      <c r="I25" s="10">
        <v>1</v>
      </c>
      <c r="J25" s="9" t="s">
        <v>38</v>
      </c>
      <c r="K25" s="10"/>
    </row>
    <row r="26" spans="1:11" ht="14.25">
      <c r="A26" s="24" t="s">
        <v>36</v>
      </c>
      <c r="B26" s="25"/>
      <c r="C26" s="16">
        <f>C25+C23+C21</f>
        <v>8074201</v>
      </c>
      <c r="D26" s="16">
        <f>D25+D23+D21</f>
        <v>1384065.5999999999</v>
      </c>
      <c r="E26" s="16">
        <f>E25+E23+E21</f>
        <v>6690135.4</v>
      </c>
      <c r="F26" s="10"/>
      <c r="G26" s="10"/>
      <c r="H26" s="10"/>
      <c r="I26" s="10"/>
      <c r="J26" s="10"/>
      <c r="K26" s="10"/>
    </row>
  </sheetData>
  <mergeCells count="2">
    <mergeCell ref="A26:B26"/>
    <mergeCell ref="A1:K1"/>
  </mergeCells>
  <printOptions/>
  <pageMargins left="0.38" right="0.2" top="0.7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bj</cp:lastModifiedBy>
  <cp:lastPrinted>2012-12-10T01:16:56Z</cp:lastPrinted>
  <dcterms:modified xsi:type="dcterms:W3CDTF">2013-04-28T02:58:32Z</dcterms:modified>
  <cp:category/>
  <cp:version/>
  <cp:contentType/>
  <cp:contentStatus/>
</cp:coreProperties>
</file>