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backupFile="1"/>
  <bookViews>
    <workbookView windowWidth="28800" windowHeight="12420" tabRatio="829" activeTab="46"/>
  </bookViews>
  <sheets>
    <sheet name="资产评估结果汇总表 (万元)" sheetId="126" r:id="rId1"/>
    <sheet name="资产评估结果分类汇总表" sheetId="56" state="hidden" r:id="rId2"/>
    <sheet name="流动资产评估汇总表 " sheetId="140" state="hidden" r:id="rId3"/>
    <sheet name="货币资金评估汇总表" sheetId="2" state="hidden" r:id="rId4"/>
    <sheet name="货币资金—现金评估明细表" sheetId="3" state="hidden" r:id="rId5"/>
    <sheet name="货币资金—银行存款评估明细表" sheetId="63" state="hidden" r:id="rId6"/>
    <sheet name="货币资金—其他货币资金评估明细表" sheetId="64" state="hidden" r:id="rId7"/>
    <sheet name="交易性金融资产评估汇总表" sheetId="25" state="hidden" r:id="rId8"/>
    <sheet name="交易性金融资产—股票投资评估明细表" sheetId="65" state="hidden" r:id="rId9"/>
    <sheet name="交易性金融资产—债券投资评估明细表" sheetId="142" state="hidden" r:id="rId10"/>
    <sheet name="交易性金融资产—基金投资评估明细表" sheetId="141" state="hidden" r:id="rId11"/>
    <sheet name="应收票据评估明细表" sheetId="5" state="hidden" r:id="rId12"/>
    <sheet name="应收帐款评估明细表" sheetId="68" state="hidden" r:id="rId13"/>
    <sheet name="预付帐款评估明细表" sheetId="71" state="hidden" r:id="rId14"/>
    <sheet name="应收利息评估明细表" sheetId="129" state="hidden" r:id="rId15"/>
    <sheet name="应收股利（应收利润）评估明细表" sheetId="128" state="hidden" r:id="rId16"/>
    <sheet name="其他应收款评估明细表" sheetId="70" state="hidden" r:id="rId17"/>
    <sheet name="存货—材料采购（在途物资）评估明细表" sheetId="72" state="hidden" r:id="rId18"/>
    <sheet name="存货—原材料评估明细表（标的一）" sheetId="10" r:id="rId19"/>
    <sheet name="存货—在库低值易耗品评估明细表" sheetId="73" state="hidden" r:id="rId20"/>
    <sheet name="存货—委托加工物资评估明细表" sheetId="76" state="hidden" r:id="rId21"/>
    <sheet name="存货—产成品（库存商品、开发产品、农产品）" sheetId="75" state="hidden" r:id="rId22"/>
    <sheet name="存货—在产品(自制半成品)评估明细表" sheetId="77" state="hidden" r:id="rId23"/>
    <sheet name="存货—发出商品评估明细表" sheetId="78" state="hidden" r:id="rId24"/>
    <sheet name="存货-周转料具" sheetId="161" state="hidden" r:id="rId25"/>
    <sheet name="存货-在用低值易耗品评估明细表" sheetId="79" state="hidden" r:id="rId26"/>
    <sheet name="一年内到期的非流动资产" sheetId="80" state="hidden" r:id="rId27"/>
    <sheet name="其他流动资产-绿化苗木评估明细表" sheetId="81" state="hidden" r:id="rId28"/>
    <sheet name="非流动资产评估汇总表" sheetId="22" state="hidden" r:id="rId29"/>
    <sheet name=" 可供出售金融资产评估汇总表" sheetId="23" state="hidden" r:id="rId30"/>
    <sheet name="可供出售金融资产—股票投资" sheetId="82" state="hidden" r:id="rId31"/>
    <sheet name="可供出售金融资产—债券投资" sheetId="83" state="hidden" r:id="rId32"/>
    <sheet name="可供出售金融资产—其他投资" sheetId="67" state="hidden" r:id="rId33"/>
    <sheet name="持有至到期投资评估明细表" sheetId="24" state="hidden" r:id="rId34"/>
    <sheet name="长期应收款评估明细表" sheetId="149" state="hidden" r:id="rId35"/>
    <sheet name="长期股权投资评估明细表" sheetId="150" state="hidden" r:id="rId36"/>
    <sheet name="投资性房地产-房屋评估明细表（采用成本模式计量）" sheetId="151" state="hidden" r:id="rId37"/>
    <sheet name="投资性房地产-房屋评估明细表（采用公允价值模式计）" sheetId="152" state="hidden" r:id="rId38"/>
    <sheet name="投资性房地产-土地使用权(采用成本模式计算)" sheetId="148" state="hidden" r:id="rId39"/>
    <sheet name="投资性房地产-土地使用权（采用公允价值模式计算）" sheetId="154" state="hidden" r:id="rId40"/>
    <sheet name="房屋建筑物" sheetId="86" state="hidden" r:id="rId41"/>
    <sheet name="构筑物及其他辅助设施" sheetId="87" state="hidden" r:id="rId42"/>
    <sheet name="管道和沟槽" sheetId="127" state="hidden" r:id="rId43"/>
    <sheet name="机器设备标的二" sheetId="165" r:id="rId44"/>
    <sheet name="机器设备标的三" sheetId="169" r:id="rId45"/>
    <sheet name="车辆 " sheetId="160" state="hidden" r:id="rId46"/>
    <sheet name="电子设备标的四" sheetId="91" r:id="rId47"/>
    <sheet name="标的五音响" sheetId="170" r:id="rId48"/>
    <sheet name="标的六麻将" sheetId="168" r:id="rId49"/>
    <sheet name="标的七地毯" sheetId="167" r:id="rId50"/>
    <sheet name="标的八家具" sheetId="162" r:id="rId51"/>
    <sheet name="操作类工作底稿-运杂费测算" sheetId="163" state="hidden" r:id="rId52"/>
    <sheet name="操作类工作底稿-回收重量估算" sheetId="164" state="hidden" r:id="rId53"/>
    <sheet name="固定资产-土地评估明细表" sheetId="98" state="hidden" r:id="rId54"/>
    <sheet name="在建工程评估汇总表" sheetId="147" state="hidden" r:id="rId55"/>
    <sheet name="在建工程-土建工程" sheetId="93" state="hidden" r:id="rId56"/>
    <sheet name="在建工程-设备安装工程" sheetId="94" state="hidden" r:id="rId57"/>
    <sheet name="工程物资" sheetId="134" state="hidden" r:id="rId58"/>
    <sheet name="固定资产清理" sheetId="95" state="hidden" r:id="rId59"/>
    <sheet name="生产性生物资产" sheetId="74" state="hidden" r:id="rId60"/>
    <sheet name="油气资产评估明细表" sheetId="111" state="hidden" r:id="rId61"/>
    <sheet name="无形资产汇总表" sheetId="97" state="hidden" r:id="rId62"/>
    <sheet name="无形资产-土地使用权" sheetId="143" state="hidden" r:id="rId63"/>
    <sheet name="无形资产-矿业权" sheetId="144" state="hidden" r:id="rId64"/>
    <sheet name="其他无形资产" sheetId="99" state="hidden" r:id="rId65"/>
    <sheet name="开发支出评估明细表" sheetId="145" state="hidden" r:id="rId66"/>
    <sheet name="商誉评估明细表" sheetId="146" state="hidden" r:id="rId67"/>
    <sheet name="长期待摊费用" sheetId="101" state="hidden" r:id="rId68"/>
    <sheet name="递延所得税资产" sheetId="100" state="hidden" r:id="rId69"/>
    <sheet name="其他非流动资产" sheetId="135" state="hidden" r:id="rId70"/>
    <sheet name="流动负债评估汇总表" sheetId="104" state="hidden" r:id="rId71"/>
    <sheet name="短期借款" sheetId="105" state="hidden" r:id="rId72"/>
    <sheet name="交易性金融负债" sheetId="102" state="hidden" r:id="rId73"/>
    <sheet name="应付票据" sheetId="106" state="hidden" r:id="rId74"/>
    <sheet name="应付帐款" sheetId="107" state="hidden" r:id="rId75"/>
    <sheet name="预收帐款" sheetId="108" state="hidden" r:id="rId76"/>
    <sheet name="代销商品款" sheetId="136" state="hidden" r:id="rId77"/>
    <sheet name="其他应付款" sheetId="109" state="hidden" r:id="rId78"/>
    <sheet name="应付职工薪酬" sheetId="110" state="hidden" r:id="rId79"/>
    <sheet name="应交税费" sheetId="112" state="hidden" r:id="rId80"/>
    <sheet name="应付利息" sheetId="115" state="hidden" r:id="rId81"/>
    <sheet name="应付股利（应付利润）" sheetId="113" state="hidden" r:id="rId82"/>
    <sheet name="其他应交款" sheetId="114" state="hidden" r:id="rId83"/>
    <sheet name="一年内到期的非流动负债" sheetId="116" state="hidden" r:id="rId84"/>
    <sheet name="其他流动负债" sheetId="117" state="hidden" r:id="rId85"/>
    <sheet name="非流动负债评估汇总表" sheetId="118" state="hidden" r:id="rId86"/>
    <sheet name="长期借款" sheetId="119" state="hidden" r:id="rId87"/>
    <sheet name="应付债券" sheetId="120" state="hidden" r:id="rId88"/>
    <sheet name="长期应付款" sheetId="121" state="hidden" r:id="rId89"/>
    <sheet name="专项应付款" sheetId="137" state="hidden" r:id="rId90"/>
    <sheet name="预计负债" sheetId="122" state="hidden" r:id="rId91"/>
    <sheet name="递延所得税负债" sheetId="123" state="hidden" r:id="rId92"/>
    <sheet name="其他非流动负债" sheetId="124" state="hidden" r:id="rId93"/>
  </sheets>
  <externalReferences>
    <externalReference r:id="rId94"/>
  </externalReferences>
  <definedNames>
    <definedName name="_1997.11.30" localSheetId="16">#REF!</definedName>
    <definedName name="_1997.11.30" localSheetId="26">#REF!</definedName>
    <definedName name="_1997.11.30" localSheetId="15">#REF!</definedName>
    <definedName name="_1997.11.30" localSheetId="14">#REF!</definedName>
    <definedName name="_1997.11.30" localSheetId="11">#REF!</definedName>
    <definedName name="_1997.11.30" localSheetId="12">#REF!</definedName>
    <definedName name="_1997.11.30" localSheetId="13">#REF!</definedName>
    <definedName name="_1997.11.30">#REF!</definedName>
    <definedName name="_xlnm.Print_Area" localSheetId="29">' 可供出售金融资产评估汇总表'!#REF!</definedName>
    <definedName name="_xlnm.Print_Area" localSheetId="45">'车辆 '!$A$1:$Q$23</definedName>
    <definedName name="_xlnm.Print_Area" localSheetId="33">持有至到期投资评估明细表!$1:$20</definedName>
    <definedName name="_xlnm.Print_Area" localSheetId="17">'存货—材料采购（在途物资）评估明细表'!$1:$21</definedName>
    <definedName name="_xlnm.Print_Area" localSheetId="21">'存货—产成品（库存商品、开发产品、农产品）'!$A$1:$P$22</definedName>
    <definedName name="_xlnm.Print_Area" localSheetId="23">存货—发出商品评估明细表!$A$1:$M$19</definedName>
    <definedName name="_xlnm.Print_Area" localSheetId="20">存货—委托加工物资评估明细表!$1:$19</definedName>
    <definedName name="_xlnm.Print_Area" localSheetId="18">'存货—原材料评估明细表（标的一）'!$A$2:$O$42</definedName>
    <definedName name="_xlnm.Print_Area" localSheetId="22">'存货—在产品(自制半成品)评估明细表'!$1:$19</definedName>
    <definedName name="_xlnm.Print_Area" localSheetId="19">存货—在库低值易耗品评估明细表!$A$2:$M$23</definedName>
    <definedName name="_xlnm.Print_Area" localSheetId="25">'存货-在用低值易耗品评估明细表'!$A$1:$O$21</definedName>
    <definedName name="_xlnm.Print_Area" localSheetId="24">'存货-周转料具'!$A$1:$O$37</definedName>
    <definedName name="_xlnm.Print_Area" localSheetId="76">代销商品款!$A$1:$H$29</definedName>
    <definedName name="_xlnm.Print_Area" localSheetId="91">递延所得税负债!$A$1:$F$21</definedName>
    <definedName name="_xlnm.Print_Area" localSheetId="46">电子设备标的四!$A$1:$P$148</definedName>
    <definedName name="_xlnm.Print_Area" localSheetId="40">房屋建筑物!$A$1:$P$23</definedName>
    <definedName name="_xlnm.Print_Area" localSheetId="85">非流动负债评估汇总表!$A$1:$F$20</definedName>
    <definedName name="_xlnm.Print_Area" localSheetId="28">非流动资产评估汇总表!$A$2:$F$30</definedName>
    <definedName name="_xlnm.Print_Area" localSheetId="57">工程物资!$A$2:$M$19</definedName>
    <definedName name="_xlnm.Print_Area" localSheetId="41">构筑物及其他辅助设施!$A$1:$P$25</definedName>
    <definedName name="_xlnm.Print_Area" localSheetId="58">固定资产清理!$A$1:$H$20</definedName>
    <definedName name="_xlnm.Print_Area" localSheetId="53">'固定资产-土地评估明细表'!$A$1:$P$17</definedName>
    <definedName name="_xlnm.Print_Area" localSheetId="6">货币资金—其他货币资金评估明细表!$1:$20</definedName>
    <definedName name="_xlnm.Print_Area" localSheetId="50">标的八家具!$A$1:$P$222</definedName>
    <definedName name="_xlnm.Print_Area" localSheetId="72">交易性金融负债!$A$1:$G$18</definedName>
    <definedName name="_xlnm.Print_Area" localSheetId="7">交易性金融资产评估汇总表!$1:$19</definedName>
    <definedName name="_xlnm.Print_Area" localSheetId="65">开发支出评估明细表!$A$1:$H$22</definedName>
    <definedName name="_xlnm.Print_Area" localSheetId="70">流动负债评估汇总表!$A$1:$G$19</definedName>
    <definedName name="_xlnm.Print_Area" localSheetId="92">其他非流动负债!$A$1:$G$21</definedName>
    <definedName name="_xlnm.Print_Area" localSheetId="69">其他非流动资产!$A$1:$H$20</definedName>
    <definedName name="_xlnm.Print_Area" localSheetId="84">其他流动负债!$A$1:$I$21</definedName>
    <definedName name="_xlnm.Print_Area" localSheetId="27">'其他流动资产-绿化苗木评估明细表'!$A$1:$K$24</definedName>
    <definedName name="_xlnm.Print_Area" localSheetId="64">其他无形资产!$A$1:$K$18</definedName>
    <definedName name="_xlnm.Print_Area" localSheetId="77">其他应付款!$A$1:$I$21</definedName>
    <definedName name="_xlnm.Print_Area" localSheetId="82">其他应交款!$A$1:$G$22</definedName>
    <definedName name="_xlnm.Print_Area" localSheetId="16">其他应收款评估明细表!$1:$21</definedName>
    <definedName name="_xlnm.Print_Area" localSheetId="59">生产性生物资产!$1:$21</definedName>
    <definedName name="_xlnm.Print_Area" localSheetId="36">'投资性房地产-房屋评估明细表（采用成本模式计量）'!$A$1:$Q$17</definedName>
    <definedName name="_xlnm.Print_Area" localSheetId="37">'投资性房地产-房屋评估明细表（采用公允价值模式计）'!$A$4:$R$20</definedName>
    <definedName name="_xlnm.Print_Area" localSheetId="38">'投资性房地产-土地使用权(采用成本模式计算)'!$A$1:$Q$21</definedName>
    <definedName name="_xlnm.Print_Area" localSheetId="39">'投资性房地产-土地使用权（采用公允价值模式计算）'!$A$1:$Q$20</definedName>
    <definedName name="_xlnm.Print_Area" localSheetId="61">无形资产汇总表!$A$1:$G$22</definedName>
    <definedName name="_xlnm.Print_Area" localSheetId="63">'无形资产-矿业权'!$A$1:$N$19</definedName>
    <definedName name="_xlnm.Print_Area" localSheetId="62">'无形资产-土地使用权'!$A$1:$P$20</definedName>
    <definedName name="_xlnm.Print_Area" localSheetId="83">一年内到期的非流动负债!$A$1:$H$21</definedName>
    <definedName name="_xlnm.Print_Area" localSheetId="26">一年内到期的非流动资产!$1:$20</definedName>
    <definedName name="_xlnm.Print_Area" localSheetId="81">'应付股利（应付利润）'!$A$1:$G$20</definedName>
    <definedName name="_xlnm.Print_Area" localSheetId="80">应付利息!$A$1:$K$20</definedName>
    <definedName name="_xlnm.Print_Area" localSheetId="73">应付票据!$A$1:$H$20</definedName>
    <definedName name="_xlnm.Print_Area" localSheetId="87">应付债券!$A$1:$I$21</definedName>
    <definedName name="_xlnm.Print_Area" localSheetId="74">应付帐款!$A$1:$G$19</definedName>
    <definedName name="_xlnm.Print_Area" localSheetId="78">应付职工薪酬!$A$1:$F$23</definedName>
    <definedName name="_xlnm.Print_Area" localSheetId="79">应交税费!$A$1:$G$20</definedName>
    <definedName name="_xlnm.Print_Area" localSheetId="14">应收利息评估明细表!$A$1:$K$21</definedName>
    <definedName name="_xlnm.Print_Area" localSheetId="12">应收帐款评估明细表!$1:$20</definedName>
    <definedName name="_xlnm.Print_Area" localSheetId="60">油气资产评估明细表!$1:$21</definedName>
    <definedName name="_xlnm.Print_Area" localSheetId="13">预付帐款评估明细表!$A$2:$J$21</definedName>
    <definedName name="_xlnm.Print_Area" localSheetId="90">预计负债!$1:$21</definedName>
    <definedName name="_xlnm.Print_Area" localSheetId="75">预收帐款!$A$1:$G$20</definedName>
    <definedName name="_xlnm.Print_Area" localSheetId="54">在建工程评估汇总表!$A$1:$F$18</definedName>
    <definedName name="_xlnm.Print_Area" localSheetId="56">'在建工程-设备安装工程'!$1:$19</definedName>
    <definedName name="_xlnm.Print_Area" localSheetId="55">'在建工程-土建工程'!$1:$22</definedName>
    <definedName name="_xlnm.Print_Area" localSheetId="67">长期待摊费用!$A$1:$K$18</definedName>
    <definedName name="_xlnm.Print_Area" localSheetId="35">长期股权投资评估明细表!$1:$19</definedName>
    <definedName name="_xlnm.Print_Area" localSheetId="86">长期借款!$A$1:$K$20</definedName>
    <definedName name="_xlnm.Print_Area" localSheetId="88">长期应付款!$A$1:$I$21</definedName>
    <definedName name="_xlnm.Print_Area" localSheetId="34">长期应收款评估明细表!$2:$22</definedName>
    <definedName name="_xlnm.Print_Area" localSheetId="89">专项应付款!$1:$20</definedName>
    <definedName name="_xlnm.Print_Area" localSheetId="1">资产评估结果分类汇总表!$A$1:$H$60</definedName>
    <definedName name="_xlnm.Print_Area" localSheetId="0">'资产评估结果汇总表 (万元)'!$A$1:$I$15</definedName>
    <definedName name="_xlnm.Print_Titles" localSheetId="29">' 可供出售金融资产评估汇总表'!#REF!</definedName>
    <definedName name="_xlnm.Print_Titles" localSheetId="45">'车辆 '!$1:$4</definedName>
    <definedName name="_xlnm.Print_Titles" localSheetId="17">'存货—材料采购（在途物资）评估明细表'!$2:$3</definedName>
    <definedName name="_xlnm.Print_Titles" localSheetId="21">'存货—产成品（库存商品、开发产品、农产品）'!$2:$3</definedName>
    <definedName name="_xlnm.Print_Titles" localSheetId="23">存货—发出商品评估明细表!$2:$3</definedName>
    <definedName name="_xlnm.Print_Titles" localSheetId="20">存货—委托加工物资评估明细表!$2:$3</definedName>
    <definedName name="_xlnm.Print_Titles" localSheetId="18">'存货—原材料评估明细表（标的一）'!$3:$5</definedName>
    <definedName name="_xlnm.Print_Titles" localSheetId="22">'存货—在产品(自制半成品)评估明细表'!$2:$3</definedName>
    <definedName name="_xlnm.Print_Titles" localSheetId="19">存货—在库低值易耗品评估明细表!$1:$3</definedName>
    <definedName name="_xlnm.Print_Titles" localSheetId="25">'存货-在用低值易耗品评估明细表'!$1:$4</definedName>
    <definedName name="_xlnm.Print_Titles" localSheetId="24">'存货-周转料具'!$1:$4</definedName>
    <definedName name="_xlnm.Print_Titles" localSheetId="68">递延所得税资产!$3:$4</definedName>
    <definedName name="_xlnm.Print_Titles" localSheetId="46">电子设备标的四!$1:$4</definedName>
    <definedName name="_xlnm.Print_Titles" localSheetId="71">短期借款!$3:$3</definedName>
    <definedName name="_xlnm.Print_Titles" localSheetId="40">房屋建筑物!$2:$4</definedName>
    <definedName name="_xlnm.Print_Titles" localSheetId="57">工程物资!$1:$3</definedName>
    <definedName name="_xlnm.Print_Titles" localSheetId="41">构筑物及其他辅助设施!$2:$4</definedName>
    <definedName name="_xlnm.Print_Titles" localSheetId="58">固定资产清理!$3:$4</definedName>
    <definedName name="_xlnm.Print_Titles" localSheetId="42">管道和沟槽!$2:$4</definedName>
    <definedName name="_xlnm.Print_Titles" localSheetId="3">货币资金评估汇总表!$2:$3</definedName>
    <definedName name="_xlnm.Print_Titles" localSheetId="6">货币资金—其他货币资金评估明细表!$2:$3</definedName>
    <definedName name="_xlnm.Print_Titles" localSheetId="4">货币资金—现金评估明细表!$2:$3</definedName>
    <definedName name="_xlnm.Print_Titles" localSheetId="5">货币资金—银行存款评估明细表!$2:$3</definedName>
    <definedName name="_xlnm.Print_Titles" localSheetId="50">标的八家具!$1:$4</definedName>
    <definedName name="_xlnm.Print_Titles" localSheetId="72">交易性金融负债!$3:$3</definedName>
    <definedName name="_xlnm.Print_Titles" localSheetId="2">'流动资产评估汇总表 '!$2:$3</definedName>
    <definedName name="_xlnm.Print_Titles" localSheetId="69">其他非流动资产!$3:$3</definedName>
    <definedName name="_xlnm.Print_Titles" localSheetId="27">'其他流动资产-绿化苗木评估明细表'!$1:$3</definedName>
    <definedName name="_xlnm.Print_Titles" localSheetId="64">其他无形资产!$3:$3</definedName>
    <definedName name="_xlnm.Print_Titles" localSheetId="59">生产性生物资产!$2:$3</definedName>
    <definedName name="_xlnm.Print_Titles" localSheetId="73">应付票据!$3:$3</definedName>
    <definedName name="_xlnm.Print_Titles" localSheetId="87">应付债券!$1:$3</definedName>
    <definedName name="_xlnm.Print_Titles" localSheetId="12">应收帐款评估明细表!$2:$4</definedName>
    <definedName name="_xlnm.Print_Titles" localSheetId="13">预付帐款评估明细表!$1:$4</definedName>
    <definedName name="_xlnm.Print_Titles" localSheetId="90">预计负债!$1:$21</definedName>
    <definedName name="_xlnm.Print_Titles" localSheetId="56">'在建工程-设备安装工程'!$3:$4</definedName>
    <definedName name="_xlnm.Print_Titles" localSheetId="55">'在建工程-土建工程'!$3:$4</definedName>
    <definedName name="_xlnm.Print_Titles" localSheetId="67">长期待摊费用!$3:$3</definedName>
    <definedName name="_xlnm.Print_Titles" localSheetId="86">长期借款!$3:$3</definedName>
    <definedName name="_xlnm.Print_Titles" localSheetId="88">长期应付款!$3:$3</definedName>
    <definedName name="_xlnm.Print_Titles" localSheetId="1">资产评估结果分类汇总表!$1:$3</definedName>
    <definedName name="_xlnm.Print_Titles" localSheetId="0">'资产评估结果汇总表 (万元)'!$1:$5</definedName>
    <definedName name="_xlnm.Print_Titles">#REF!</definedName>
    <definedName name="solver_cvg" localSheetId="92" hidden="1">0.001</definedName>
    <definedName name="solver_drv" localSheetId="92" hidden="1">1</definedName>
    <definedName name="solver_est" localSheetId="92" hidden="1">1</definedName>
    <definedName name="solver_itr" localSheetId="92" hidden="1">100</definedName>
    <definedName name="solver_lin" localSheetId="92" hidden="1">2</definedName>
    <definedName name="solver_neg" localSheetId="92" hidden="1">2</definedName>
    <definedName name="solver_num" localSheetId="92" hidden="1">0</definedName>
    <definedName name="solver_nwt" localSheetId="92" hidden="1">1</definedName>
    <definedName name="solver_opt" localSheetId="92" hidden="1">其他非流动负债!$F$18</definedName>
    <definedName name="solver_pre" localSheetId="92" hidden="1">0.000001</definedName>
    <definedName name="solver_scl" localSheetId="92" hidden="1">2</definedName>
    <definedName name="solver_sho" localSheetId="92" hidden="1">2</definedName>
    <definedName name="solver_tim" localSheetId="92" hidden="1">100</definedName>
    <definedName name="solver_tol" localSheetId="92" hidden="1">0.05</definedName>
    <definedName name="solver_typ" localSheetId="92" hidden="1">1</definedName>
    <definedName name="solver_val" localSheetId="92" hidden="1">0</definedName>
    <definedName name="单位_人民币元" localSheetId="16">#REF!</definedName>
    <definedName name="单位_人民币元" localSheetId="26">#REF!</definedName>
    <definedName name="单位_人民币元" localSheetId="15">#REF!</definedName>
    <definedName name="单位_人民币元" localSheetId="14">#REF!</definedName>
    <definedName name="单位_人民币元" localSheetId="11">#REF!</definedName>
    <definedName name="单位_人民币元" localSheetId="12">#REF!</definedName>
    <definedName name="单位_人民币元" localSheetId="13">#REF!</definedName>
    <definedName name="单位_人民币元">'[1]#REF'!$L$2:$L$3</definedName>
    <definedName name="号" localSheetId="16">#REF!</definedName>
    <definedName name="号" localSheetId="26">#REF!</definedName>
    <definedName name="号" localSheetId="15">#REF!</definedName>
    <definedName name="号" localSheetId="14">#REF!</definedName>
    <definedName name="号" localSheetId="11">#REF!</definedName>
    <definedName name="号" localSheetId="12">#REF!</definedName>
    <definedName name="号" localSheetId="13">#REF!</definedName>
    <definedName name="号">#REF!</definedName>
    <definedName name="评估基准日" localSheetId="16">#REF!</definedName>
    <definedName name="评估基准日" localSheetId="26">#REF!</definedName>
    <definedName name="评估基准日" localSheetId="15">#REF!</definedName>
    <definedName name="评估基准日" localSheetId="14">#REF!</definedName>
    <definedName name="评估基准日" localSheetId="11">#REF!</definedName>
    <definedName name="评估基准日" localSheetId="12">#REF!</definedName>
    <definedName name="评估基准日" localSheetId="13">#REF!</definedName>
    <definedName name="评估基准日">#REF!</definedName>
    <definedName name="青海第二机床厂" localSheetId="16">#REF!</definedName>
    <definedName name="青海第二机床厂" localSheetId="26">#REF!</definedName>
    <definedName name="青海第二机床厂" localSheetId="15">#REF!</definedName>
    <definedName name="青海第二机床厂" localSheetId="14">#REF!</definedName>
    <definedName name="青海第二机床厂" localSheetId="11">#REF!</definedName>
    <definedName name="青海第二机床厂" localSheetId="12">#REF!</definedName>
    <definedName name="青海第二机床厂" localSheetId="13">#REF!</definedName>
    <definedName name="青海第二机床厂">#REF!</definedName>
    <definedName name="序" localSheetId="16">#REF!</definedName>
    <definedName name="序" localSheetId="26">#REF!</definedName>
    <definedName name="序" localSheetId="15">#REF!</definedName>
    <definedName name="序" localSheetId="14">#REF!</definedName>
    <definedName name="序" localSheetId="11">#REF!</definedName>
    <definedName name="序" localSheetId="12">#REF!</definedName>
    <definedName name="序" localSheetId="13">#REF!</definedName>
    <definedName name="序">#REF!</definedName>
    <definedName name="资产占有单位" localSheetId="16">#REF!</definedName>
    <definedName name="资产占有单位" localSheetId="26">#REF!</definedName>
    <definedName name="资产占有单位" localSheetId="15">#REF!</definedName>
    <definedName name="资产占有单位" localSheetId="14">#REF!</definedName>
    <definedName name="资产占有单位" localSheetId="11">#REF!</definedName>
    <definedName name="资产占有单位" localSheetId="12">#REF!</definedName>
    <definedName name="资产占有单位" localSheetId="13">#REF!</definedName>
    <definedName name="资产占有单位">#REF!</definedName>
    <definedName name="_xlnm.Print_Area" localSheetId="52">'操作类工作底稿-回收重量估算'!$A$1:$G$53</definedName>
  </definedNames>
  <calcPr calcId="144525"/>
</workbook>
</file>

<file path=xl/comments1.xml><?xml version="1.0" encoding="utf-8"?>
<comments xmlns="http://schemas.openxmlformats.org/spreadsheetml/2006/main">
  <authors>
    <author>friends</author>
  </authors>
  <commentList>
    <comment ref="H11" authorId="0">
      <text>
        <r>
          <rPr>
            <b/>
            <sz val="9"/>
            <rFont val="宋体"/>
            <charset val="134"/>
          </rPr>
          <t>friends: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<sst xmlns="http://schemas.openxmlformats.org/spreadsheetml/2006/main" count="3184" uniqueCount="1202">
  <si>
    <t>资产评估结果汇总表</t>
  </si>
  <si>
    <t>评估基准日：2023年8月31日</t>
  </si>
  <si>
    <t xml:space="preserve"> ---------------------------</t>
  </si>
  <si>
    <t>表1</t>
  </si>
  <si>
    <t>产权持有人：青海盐湖海润酒店管理有限公司</t>
  </si>
  <si>
    <t>金额单位:人民币万元</t>
  </si>
  <si>
    <t>项     目</t>
  </si>
  <si>
    <t>帐面价值</t>
  </si>
  <si>
    <t>评估值</t>
  </si>
  <si>
    <t>增减值</t>
  </si>
  <si>
    <t>增值率(%)</t>
  </si>
  <si>
    <t>A</t>
  </si>
  <si>
    <t>B</t>
  </si>
  <si>
    <t>C</t>
  </si>
  <si>
    <t>D</t>
  </si>
  <si>
    <t>E</t>
  </si>
  <si>
    <t>C=B-A</t>
  </si>
  <si>
    <t>D=C/A×100%</t>
  </si>
  <si>
    <t>标的一</t>
  </si>
  <si>
    <t>标的二</t>
  </si>
  <si>
    <t>标的三</t>
  </si>
  <si>
    <t>标的四</t>
  </si>
  <si>
    <t>标的五</t>
  </si>
  <si>
    <t>标的六</t>
  </si>
  <si>
    <t>标的七</t>
  </si>
  <si>
    <t>标的八</t>
  </si>
  <si>
    <t>资产总计</t>
  </si>
  <si>
    <t xml:space="preserve">      评估机构：青海五联保信资产评估房地产土地估价有限公司</t>
  </si>
  <si>
    <t>序号</t>
  </si>
  <si>
    <t>科目名称</t>
  </si>
  <si>
    <t>增值率（%）</t>
  </si>
  <si>
    <t>1</t>
  </si>
  <si>
    <t>一、流动资产合计</t>
  </si>
  <si>
    <t>2</t>
  </si>
  <si>
    <t xml:space="preserve">  货币资金</t>
  </si>
  <si>
    <t>3</t>
  </si>
  <si>
    <t xml:space="preserve">  交易性金融资产</t>
  </si>
  <si>
    <t>4</t>
  </si>
  <si>
    <t xml:space="preserve">  应收票据</t>
  </si>
  <si>
    <t>5</t>
  </si>
  <si>
    <t xml:space="preserve">  应收帐款</t>
  </si>
  <si>
    <t>6</t>
  </si>
  <si>
    <t xml:space="preserve">  预付账款</t>
  </si>
  <si>
    <t>7</t>
  </si>
  <si>
    <t xml:space="preserve">  应收利息</t>
  </si>
  <si>
    <t>8</t>
  </si>
  <si>
    <t xml:space="preserve">  应收股利  </t>
  </si>
  <si>
    <t>9</t>
  </si>
  <si>
    <t xml:space="preserve">  其他应收款</t>
  </si>
  <si>
    <t>10</t>
  </si>
  <si>
    <t xml:space="preserve">  存货</t>
  </si>
  <si>
    <t>11</t>
  </si>
  <si>
    <t xml:space="preserve">  一年内到期的非流动资产</t>
  </si>
  <si>
    <t>12</t>
  </si>
  <si>
    <t xml:space="preserve">  其他流动资产</t>
  </si>
  <si>
    <t>13</t>
  </si>
  <si>
    <t>14</t>
  </si>
  <si>
    <t>二、非流动资产合计</t>
  </si>
  <si>
    <t>15</t>
  </si>
  <si>
    <t xml:space="preserve">  可供出售金融资产</t>
  </si>
  <si>
    <t>16</t>
  </si>
  <si>
    <t xml:space="preserve">  持有至到期投资</t>
  </si>
  <si>
    <t>17</t>
  </si>
  <si>
    <t xml:space="preserve">  长期应收款</t>
  </si>
  <si>
    <t>18</t>
  </si>
  <si>
    <t xml:space="preserve">  长期股权投资</t>
  </si>
  <si>
    <t>19</t>
  </si>
  <si>
    <t xml:space="preserve">  投资性房地产</t>
  </si>
  <si>
    <t>20</t>
  </si>
  <si>
    <t xml:space="preserve">  固定资产</t>
  </si>
  <si>
    <t>21</t>
  </si>
  <si>
    <t xml:space="preserve">  在建工程</t>
  </si>
  <si>
    <t>22</t>
  </si>
  <si>
    <t xml:space="preserve">  工程物资</t>
  </si>
  <si>
    <t>23</t>
  </si>
  <si>
    <t xml:space="preserve">  固定资产清理</t>
  </si>
  <si>
    <t>24</t>
  </si>
  <si>
    <t xml:space="preserve">  生产性生物资产</t>
  </si>
  <si>
    <t>25</t>
  </si>
  <si>
    <t xml:space="preserve">  油气资产</t>
  </si>
  <si>
    <t>26</t>
  </si>
  <si>
    <t xml:space="preserve">  无形资产</t>
  </si>
  <si>
    <t>27</t>
  </si>
  <si>
    <t xml:space="preserve">  开发支出</t>
  </si>
  <si>
    <t>28</t>
  </si>
  <si>
    <t xml:space="preserve">  商誉</t>
  </si>
  <si>
    <t>29</t>
  </si>
  <si>
    <t xml:space="preserve">  长期待摊费用</t>
  </si>
  <si>
    <t>30</t>
  </si>
  <si>
    <t xml:space="preserve">  递延所得税资产</t>
  </si>
  <si>
    <t>31</t>
  </si>
  <si>
    <t xml:space="preserve">  其他非流动资产</t>
  </si>
  <si>
    <t>32</t>
  </si>
  <si>
    <t>33</t>
  </si>
  <si>
    <t>三、资产总计</t>
  </si>
  <si>
    <t>34</t>
  </si>
  <si>
    <t>四、流动负债合计</t>
  </si>
  <si>
    <t>35</t>
  </si>
  <si>
    <t xml:space="preserve">  短期借款</t>
  </si>
  <si>
    <t>36</t>
  </si>
  <si>
    <t xml:space="preserve">  交易性金融负债</t>
  </si>
  <si>
    <t>37</t>
  </si>
  <si>
    <t xml:space="preserve">  应付票据</t>
  </si>
  <si>
    <t>38</t>
  </si>
  <si>
    <t xml:space="preserve">  应付账款</t>
  </si>
  <si>
    <t>39</t>
  </si>
  <si>
    <t xml:space="preserve">  预收账款</t>
  </si>
  <si>
    <t>40</t>
  </si>
  <si>
    <t xml:space="preserve">  应付职工薪酬</t>
  </si>
  <si>
    <t>41</t>
  </si>
  <si>
    <t xml:space="preserve">  应交税费</t>
  </si>
  <si>
    <t>42</t>
  </si>
  <si>
    <t xml:space="preserve">  应付利息</t>
  </si>
  <si>
    <t>43</t>
  </si>
  <si>
    <t xml:space="preserve">  应付股利</t>
  </si>
  <si>
    <t>44</t>
  </si>
  <si>
    <t xml:space="preserve">  其他应付款</t>
  </si>
  <si>
    <t>45</t>
  </si>
  <si>
    <t xml:space="preserve">  一年内到期的非流动负债</t>
  </si>
  <si>
    <t>46</t>
  </si>
  <si>
    <t xml:space="preserve">  其他流动负债</t>
  </si>
  <si>
    <t>47</t>
  </si>
  <si>
    <t>五、非流动负债合计</t>
  </si>
  <si>
    <t>48</t>
  </si>
  <si>
    <t xml:space="preserve">  长期借款</t>
  </si>
  <si>
    <t>49</t>
  </si>
  <si>
    <t xml:space="preserve">  应付债券</t>
  </si>
  <si>
    <t>50</t>
  </si>
  <si>
    <t xml:space="preserve">  长期应付款</t>
  </si>
  <si>
    <t>51</t>
  </si>
  <si>
    <t xml:space="preserve">  专项应付款</t>
  </si>
  <si>
    <t>52</t>
  </si>
  <si>
    <t xml:space="preserve">  预计负债</t>
  </si>
  <si>
    <t>53</t>
  </si>
  <si>
    <t xml:space="preserve">  递延所得税负债</t>
  </si>
  <si>
    <t>54</t>
  </si>
  <si>
    <t xml:space="preserve">  其他非流动负债</t>
  </si>
  <si>
    <t>55</t>
  </si>
  <si>
    <t>六、负债总计</t>
  </si>
  <si>
    <t>56</t>
  </si>
  <si>
    <t>七、净资产（所有者权益）</t>
  </si>
  <si>
    <t xml:space="preserve">评估机构 ：     </t>
  </si>
  <si>
    <t>编号</t>
  </si>
  <si>
    <t>评估价值</t>
  </si>
  <si>
    <t>3  - 1</t>
  </si>
  <si>
    <t>货币资金</t>
  </si>
  <si>
    <t>3 -  2</t>
  </si>
  <si>
    <t>交易性金融资产</t>
  </si>
  <si>
    <t>3 - 3</t>
  </si>
  <si>
    <t>应收票据</t>
  </si>
  <si>
    <t>3 - 4</t>
  </si>
  <si>
    <t>应收帐款</t>
  </si>
  <si>
    <t>3 - 5</t>
  </si>
  <si>
    <t>预付账款</t>
  </si>
  <si>
    <t>3 - 6</t>
  </si>
  <si>
    <t>应收利息</t>
  </si>
  <si>
    <t>3 - 7</t>
  </si>
  <si>
    <t>应收股利</t>
  </si>
  <si>
    <t>3 - 8</t>
  </si>
  <si>
    <t>其他应收款</t>
  </si>
  <si>
    <t>3 - 9</t>
  </si>
  <si>
    <t>存货</t>
  </si>
  <si>
    <t>3 - 10</t>
  </si>
  <si>
    <t>一年内到期的非流动资产</t>
  </si>
  <si>
    <t>3 - 11</t>
  </si>
  <si>
    <t>其他流动资产-绿化苗木</t>
  </si>
  <si>
    <t xml:space="preserve">       流动资产合计</t>
  </si>
  <si>
    <t xml:space="preserve"> </t>
  </si>
  <si>
    <t>备注</t>
  </si>
  <si>
    <t>3 - 1 - 1</t>
  </si>
  <si>
    <t>现金</t>
  </si>
  <si>
    <t>3 - 1 - 2</t>
  </si>
  <si>
    <t>银行存款</t>
  </si>
  <si>
    <t>3 - 1 - 3</t>
  </si>
  <si>
    <t>其他货币资金</t>
  </si>
  <si>
    <t>合     计</t>
  </si>
  <si>
    <t>存放部门（单位）</t>
  </si>
  <si>
    <t>币种</t>
  </si>
  <si>
    <t>外币帐面金额</t>
  </si>
  <si>
    <t>评估基准日汇率</t>
  </si>
  <si>
    <t>合   计</t>
  </si>
  <si>
    <t>开户银行</t>
  </si>
  <si>
    <t>帐号</t>
  </si>
  <si>
    <t>评估人员：</t>
  </si>
  <si>
    <t>名称及内容</t>
  </si>
  <si>
    <t>用途</t>
  </si>
  <si>
    <t>账面价值</t>
  </si>
  <si>
    <t>增值率（％）</t>
  </si>
  <si>
    <t>3 - 2 - 1</t>
  </si>
  <si>
    <t>交易性金融资产—股票投资</t>
  </si>
  <si>
    <t>3 - 2 - 2</t>
  </si>
  <si>
    <t>交易性金融资产—债券投资</t>
  </si>
  <si>
    <t>3 - 2 - 3</t>
  </si>
  <si>
    <t>交易性金融资产—基金投资</t>
  </si>
  <si>
    <t>被投资单位名称</t>
  </si>
  <si>
    <t>股票名称</t>
  </si>
  <si>
    <t>投资日期</t>
  </si>
  <si>
    <t>持股数量</t>
  </si>
  <si>
    <t>成本</t>
  </si>
  <si>
    <t>基准日收盘价元/股</t>
  </si>
  <si>
    <t>债券名称</t>
  </si>
  <si>
    <t>发行日期</t>
  </si>
  <si>
    <t>票面利率（％）</t>
  </si>
  <si>
    <t>基金发行单位</t>
  </si>
  <si>
    <t>基金名称</t>
  </si>
  <si>
    <t>基金类别</t>
  </si>
  <si>
    <t>基准日净值/份</t>
  </si>
  <si>
    <t xml:space="preserve"> 户名（结算对象）</t>
  </si>
  <si>
    <t>出票日期</t>
  </si>
  <si>
    <t>到期日期</t>
  </si>
  <si>
    <t>票面利率（%）</t>
  </si>
  <si>
    <t>合    计</t>
  </si>
  <si>
    <t>减：应收票据坏账准备</t>
  </si>
  <si>
    <t>合  计</t>
  </si>
  <si>
    <t>欠款单位名称（结算对象）</t>
  </si>
  <si>
    <t>业务内容</t>
  </si>
  <si>
    <t>发生日期</t>
  </si>
  <si>
    <t>帐龄</t>
  </si>
  <si>
    <t>减：应收账款坏账准备</t>
  </si>
  <si>
    <t xml:space="preserve"> 收款单位名称（结算对象）</t>
  </si>
  <si>
    <t>减：预付账款坏账准备</t>
  </si>
  <si>
    <t xml:space="preserve">合   计 </t>
  </si>
  <si>
    <t>本金</t>
  </si>
  <si>
    <t>利息所属期间</t>
  </si>
  <si>
    <t>利息率（%）</t>
  </si>
  <si>
    <t>户名（结算对象）</t>
  </si>
  <si>
    <t>股利(利润)所属期间</t>
  </si>
  <si>
    <t xml:space="preserve">合      计 </t>
  </si>
  <si>
    <t xml:space="preserve"> 欠款单位（人）名称（结算对象）</t>
  </si>
  <si>
    <t>减：其他应收款坏账准备</t>
  </si>
  <si>
    <t>名称及规格型号</t>
  </si>
  <si>
    <t>计量单位</t>
  </si>
  <si>
    <t xml:space="preserve">    帐面价值</t>
  </si>
  <si>
    <t>实际数量</t>
  </si>
  <si>
    <t xml:space="preserve"> 评    估    值</t>
  </si>
  <si>
    <t>数量</t>
  </si>
  <si>
    <t>单价</t>
  </si>
  <si>
    <t>金额</t>
  </si>
  <si>
    <r>
      <rPr>
        <b/>
        <sz val="14"/>
        <rFont val="宋体"/>
        <charset val="134"/>
      </rPr>
      <t>（标的一）</t>
    </r>
    <r>
      <rPr>
        <sz val="11"/>
        <rFont val="宋体"/>
        <charset val="134"/>
      </rPr>
      <t>评估基准日：2023年8月31日</t>
    </r>
  </si>
  <si>
    <t>金额单位：人民币元</t>
  </si>
  <si>
    <t>存放地点</t>
  </si>
  <si>
    <t>购置时间</t>
  </si>
  <si>
    <t>增值率%</t>
  </si>
  <si>
    <t>评估单价</t>
  </si>
  <si>
    <t>成新率</t>
  </si>
  <si>
    <t>变现系数</t>
  </si>
  <si>
    <t>T8灯管30W</t>
  </si>
  <si>
    <t>根</t>
  </si>
  <si>
    <t>仓库</t>
  </si>
  <si>
    <t>T8灯管18W</t>
  </si>
  <si>
    <t>环形灯管22W</t>
  </si>
  <si>
    <t>镇流器38W</t>
  </si>
  <si>
    <t>个</t>
  </si>
  <si>
    <t>T8灯管（40W)</t>
  </si>
  <si>
    <t>电子镇流器（H型36W)</t>
  </si>
  <si>
    <t>镜前灯电子镇流器40W</t>
  </si>
  <si>
    <t>套</t>
  </si>
  <si>
    <t>格栅灯电子镇流器40W</t>
  </si>
  <si>
    <t>锁体</t>
  </si>
  <si>
    <t>主板</t>
  </si>
  <si>
    <t>电子整流器（22W）</t>
  </si>
  <si>
    <t>H型灯管（36W）</t>
  </si>
  <si>
    <t>风机盘管（FP-34)</t>
  </si>
  <si>
    <t>台</t>
  </si>
  <si>
    <t>2D灯管（38）</t>
  </si>
  <si>
    <t>石英灯电子变压器</t>
  </si>
  <si>
    <t>石英电子变压器（35W)</t>
  </si>
  <si>
    <t>佛山射灯杯（35W）</t>
  </si>
  <si>
    <t>铜截止阀DN20</t>
  </si>
  <si>
    <t>空调波文管20*250MM</t>
  </si>
  <si>
    <t>空调波文管20*300MM</t>
  </si>
  <si>
    <t>被评估单位填表人：文艳青</t>
  </si>
  <si>
    <t>评估人员：刘福太  余琴鹤</t>
  </si>
  <si>
    <t>填表日期：2023年9月7日</t>
  </si>
  <si>
    <t xml:space="preserve"> 名称及规格型号</t>
  </si>
  <si>
    <t>加工单位名称</t>
  </si>
  <si>
    <t xml:space="preserve"> 评    估  价  值</t>
  </si>
  <si>
    <t xml:space="preserve"> 名称</t>
  </si>
  <si>
    <t>规格型号</t>
  </si>
  <si>
    <t xml:space="preserve">    帐面值</t>
  </si>
  <si>
    <t>外币单价</t>
  </si>
  <si>
    <t>人民币单价</t>
  </si>
  <si>
    <t>实际  数量</t>
  </si>
  <si>
    <t>外币 单价</t>
  </si>
  <si>
    <t>汇率</t>
  </si>
  <si>
    <r>
      <rPr>
        <b/>
        <sz val="11"/>
        <rFont val="宋体"/>
        <charset val="134"/>
      </rPr>
      <t>合</t>
    </r>
    <r>
      <rPr>
        <b/>
        <sz val="11"/>
        <rFont val="Times New Roman"/>
        <charset val="0"/>
      </rPr>
      <t xml:space="preserve">    </t>
    </r>
    <r>
      <rPr>
        <b/>
        <sz val="11"/>
        <rFont val="宋体"/>
        <charset val="134"/>
      </rPr>
      <t>计</t>
    </r>
  </si>
  <si>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名称及规格型号</t>
    </r>
  </si>
  <si>
    <r>
      <rPr>
        <sz val="12"/>
        <rFont val="Times New Roman"/>
        <charset val="0"/>
      </rPr>
      <t xml:space="preserve">    </t>
    </r>
    <r>
      <rPr>
        <sz val="12"/>
        <rFont val="宋体"/>
        <charset val="134"/>
      </rPr>
      <t>帐面价值</t>
    </r>
  </si>
  <si>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评</t>
    </r>
    <r>
      <rPr>
        <sz val="12"/>
        <rFont val="Times New Roman"/>
        <charset val="0"/>
      </rPr>
      <t xml:space="preserve">    </t>
    </r>
    <r>
      <rPr>
        <sz val="12"/>
        <rFont val="宋体"/>
        <charset val="134"/>
      </rPr>
      <t>估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价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值</t>
    </r>
  </si>
  <si>
    <r>
      <rPr>
        <sz val="12"/>
        <rFont val="宋体"/>
        <charset val="134"/>
      </rPr>
      <t>增值率</t>
    </r>
    <r>
      <rPr>
        <sz val="12"/>
        <rFont val="Times New Roman"/>
        <charset val="0"/>
      </rPr>
      <t>(%)</t>
    </r>
  </si>
  <si>
    <r>
      <rPr>
        <b/>
        <sz val="12"/>
        <rFont val="宋体"/>
        <charset val="134"/>
      </rPr>
      <t>合</t>
    </r>
    <r>
      <rPr>
        <b/>
        <sz val="12"/>
        <rFont val="Times New Roman"/>
        <charset val="0"/>
      </rPr>
      <t xml:space="preserve">     </t>
    </r>
    <r>
      <rPr>
        <b/>
        <sz val="12"/>
        <rFont val="宋体"/>
        <charset val="134"/>
      </rPr>
      <t>计</t>
    </r>
  </si>
  <si>
    <t xml:space="preserve"> 商品名称</t>
  </si>
  <si>
    <t>对方单位名称</t>
  </si>
  <si>
    <t xml:space="preserve"> 名  称</t>
  </si>
  <si>
    <t>单位</t>
  </si>
  <si>
    <t>启用     日期</t>
  </si>
  <si>
    <t>原始入账价值</t>
  </si>
  <si>
    <t xml:space="preserve">  帐面价值      （摊余价值）</t>
  </si>
  <si>
    <t>实际    数量</t>
  </si>
  <si>
    <t>采购成本计算</t>
  </si>
  <si>
    <t>评估原价</t>
  </si>
  <si>
    <r>
      <rPr>
        <sz val="11"/>
        <rFont val="宋体"/>
        <charset val="134"/>
      </rPr>
      <t>成新率</t>
    </r>
    <r>
      <rPr>
        <sz val="10"/>
        <rFont val="宋体"/>
        <charset val="134"/>
      </rPr>
      <t>％</t>
    </r>
  </si>
  <si>
    <t>名称</t>
  </si>
  <si>
    <t>规格</t>
  </si>
  <si>
    <t>采 购 成 本 计 算 表</t>
  </si>
  <si>
    <t>被评估单位：中国人民政治协商会议青海省委员会办公</t>
  </si>
  <si>
    <t>资产名称</t>
  </si>
  <si>
    <t xml:space="preserve"> 帐面价值（摊余价值）</t>
  </si>
  <si>
    <t>项目及内容</t>
  </si>
  <si>
    <t>结算内容</t>
  </si>
  <si>
    <t xml:space="preserve"> 项目内容</t>
  </si>
  <si>
    <t>规  格</t>
  </si>
  <si>
    <r>
      <rPr>
        <sz val="12"/>
        <rFont val="宋体"/>
        <charset val="134"/>
      </rPr>
      <t>增值率</t>
    </r>
    <r>
      <rPr>
        <sz val="12"/>
        <rFont val="Times New Roman"/>
        <charset val="0"/>
      </rPr>
      <t>%</t>
    </r>
  </si>
  <si>
    <t>4 - 1</t>
  </si>
  <si>
    <t>可供出售金融资产</t>
  </si>
  <si>
    <t>4 - 2</t>
  </si>
  <si>
    <t>持有至到期投资</t>
  </si>
  <si>
    <t>4 - 3</t>
  </si>
  <si>
    <t>长期应收款</t>
  </si>
  <si>
    <t>4 - 4</t>
  </si>
  <si>
    <t>长期股权投资</t>
  </si>
  <si>
    <t>4 - 5</t>
  </si>
  <si>
    <t>投资性房地产</t>
  </si>
  <si>
    <t>4 - 6</t>
  </si>
  <si>
    <t>固定资产</t>
  </si>
  <si>
    <t>4 - 7</t>
  </si>
  <si>
    <t>在建工程</t>
  </si>
  <si>
    <t xml:space="preserve">  4 -8</t>
  </si>
  <si>
    <t>工程物资</t>
  </si>
  <si>
    <t>4 - 9</t>
  </si>
  <si>
    <t>固定资产清理</t>
  </si>
  <si>
    <t>4 - 10</t>
  </si>
  <si>
    <t>生产性生物资产</t>
  </si>
  <si>
    <t>4 - 11</t>
  </si>
  <si>
    <t>油气资产</t>
  </si>
  <si>
    <t>4 - 12</t>
  </si>
  <si>
    <t>无形资产</t>
  </si>
  <si>
    <t>4 - 13</t>
  </si>
  <si>
    <t>开发支出</t>
  </si>
  <si>
    <t>4 - 14</t>
  </si>
  <si>
    <t>商誉</t>
  </si>
  <si>
    <t>4 - 15</t>
  </si>
  <si>
    <t>长期待摊费用</t>
  </si>
  <si>
    <t>4 - 16</t>
  </si>
  <si>
    <t>递延所得税资产</t>
  </si>
  <si>
    <t>4 - 17</t>
  </si>
  <si>
    <t>其他非流动资产</t>
  </si>
  <si>
    <t>股票性质</t>
  </si>
  <si>
    <t>基准日市价</t>
  </si>
  <si>
    <t>取得成本</t>
  </si>
  <si>
    <t>减：减值准备</t>
  </si>
  <si>
    <t>债券种类</t>
  </si>
  <si>
    <t>到期日</t>
  </si>
  <si>
    <t>成本（面值）</t>
  </si>
  <si>
    <t>金融资产名称</t>
  </si>
  <si>
    <t>持有数量</t>
  </si>
  <si>
    <t>投资类别</t>
  </si>
  <si>
    <r>
      <rPr>
        <sz val="12"/>
        <rFont val="宋体"/>
        <charset val="134"/>
      </rPr>
      <t>票面利率</t>
    </r>
    <r>
      <rPr>
        <sz val="10"/>
        <rFont val="宋体"/>
        <charset val="134"/>
      </rPr>
      <t>（％）</t>
    </r>
  </si>
  <si>
    <t>投资成本</t>
  </si>
  <si>
    <t>增减率（%）</t>
  </si>
  <si>
    <t>减：持有至到期投资减值准备</t>
  </si>
  <si>
    <t>欠款单位名称(结算对象)</t>
  </si>
  <si>
    <t>减：长期应收款减值准备</t>
  </si>
  <si>
    <t>协议投资期限</t>
  </si>
  <si>
    <t>持股比例(%)</t>
  </si>
  <si>
    <t>投资资本</t>
  </si>
  <si>
    <t>减：长期股权投资减值准备</t>
  </si>
  <si>
    <t>权证编号</t>
  </si>
  <si>
    <t>房屋名称</t>
  </si>
  <si>
    <t>来源（外购、自建、自用转入、存货转入等）</t>
  </si>
  <si>
    <t>结构</t>
  </si>
  <si>
    <t>建成年月</t>
  </si>
  <si>
    <t>建筑面积</t>
  </si>
  <si>
    <r>
      <rPr>
        <sz val="12"/>
        <rFont val="宋体"/>
        <charset val="134"/>
      </rPr>
      <t>成本单价（元/m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）</t>
    </r>
  </si>
  <si>
    <t>增值率(％)</t>
  </si>
  <si>
    <r>
      <rPr>
        <sz val="12"/>
        <rFont val="宋体"/>
        <charset val="134"/>
      </rPr>
      <t>评估单价(元/m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</si>
  <si>
    <t>原值</t>
  </si>
  <si>
    <t>净值</t>
  </si>
  <si>
    <t>成新率（%）</t>
  </si>
  <si>
    <t>减：投资性房地产减值准备</t>
  </si>
  <si>
    <t xml:space="preserve">序号  </t>
  </si>
  <si>
    <r>
      <rPr>
        <sz val="12"/>
        <rFont val="宋体"/>
        <charset val="134"/>
      </rPr>
      <t>建筑面积(m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</si>
  <si>
    <t>土地权证编号</t>
  </si>
  <si>
    <t>宗地名称</t>
  </si>
  <si>
    <t>来源（外购、自建、自用转入、存货转入）</t>
  </si>
  <si>
    <t>土地位置</t>
  </si>
  <si>
    <t>取得日期</t>
  </si>
  <si>
    <t>用地性质</t>
  </si>
  <si>
    <t>土地用途</t>
  </si>
  <si>
    <t>准用年限</t>
  </si>
  <si>
    <t>开发程度</t>
  </si>
  <si>
    <r>
      <rPr>
        <sz val="12"/>
        <rFont val="宋体"/>
        <charset val="134"/>
      </rPr>
      <t>面积(m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</si>
  <si>
    <t>面积（m2）</t>
  </si>
  <si>
    <t>原始入账价值（转入日公允价值）</t>
  </si>
  <si>
    <t>房 屋 建 筑 物 重 置 成 本 计 算 表</t>
  </si>
  <si>
    <t>综 合 成 新 率 计 算 表</t>
  </si>
  <si>
    <r>
      <rPr>
        <sz val="11"/>
        <rFont val="宋体"/>
        <charset val="134"/>
      </rPr>
      <t>金额单位</t>
    </r>
    <r>
      <rPr>
        <sz val="11"/>
        <rFont val="Times New Roman"/>
        <charset val="0"/>
      </rPr>
      <t>:</t>
    </r>
    <r>
      <rPr>
        <sz val="11"/>
        <rFont val="宋体"/>
        <charset val="134"/>
      </rPr>
      <t>人民币元</t>
    </r>
  </si>
  <si>
    <t>被评估单位：中国人民政治协商会议青海省委员会办公厅</t>
  </si>
  <si>
    <t>权证  编号</t>
  </si>
  <si>
    <t>建筑物名称</t>
  </si>
  <si>
    <t>建成   年月</t>
  </si>
  <si>
    <r>
      <rPr>
        <sz val="11"/>
        <rFont val="宋体"/>
        <charset val="134"/>
      </rPr>
      <t>建筑面积体积</t>
    </r>
    <r>
      <rPr>
        <sz val="11"/>
        <rFont val="Times New Roman"/>
        <charset val="0"/>
      </rPr>
      <t>m</t>
    </r>
    <r>
      <rPr>
        <vertAlign val="superscript"/>
        <sz val="11"/>
        <rFont val="Times New Roman"/>
        <charset val="0"/>
      </rPr>
      <t>2</t>
    </r>
    <r>
      <rPr>
        <sz val="11"/>
        <rFont val="宋体"/>
        <charset val="134"/>
      </rPr>
      <t>或</t>
    </r>
    <r>
      <rPr>
        <sz val="11"/>
        <rFont val="Times New Roman"/>
        <charset val="0"/>
      </rPr>
      <t>m</t>
    </r>
    <r>
      <rPr>
        <vertAlign val="superscript"/>
        <sz val="11"/>
        <rFont val="Times New Roman"/>
        <charset val="0"/>
      </rPr>
      <t>3</t>
    </r>
  </si>
  <si>
    <t>成本单价</t>
  </si>
  <si>
    <t>增值率％</t>
  </si>
  <si>
    <t>序  号</t>
  </si>
  <si>
    <t>重 置 成 本 计 算</t>
  </si>
  <si>
    <t>综合成新率</t>
  </si>
  <si>
    <r>
      <rPr>
        <sz val="11"/>
        <rFont val="宋体"/>
        <charset val="134"/>
      </rPr>
      <t>元</t>
    </r>
    <r>
      <rPr>
        <sz val="11"/>
        <rFont val="Times New Roman"/>
        <charset val="0"/>
      </rPr>
      <t>/m</t>
    </r>
    <r>
      <rPr>
        <vertAlign val="superscript"/>
        <sz val="11"/>
        <rFont val="Times New Roman"/>
        <charset val="0"/>
      </rPr>
      <t>2</t>
    </r>
  </si>
  <si>
    <r>
      <rPr>
        <sz val="11"/>
        <rFont val="宋体"/>
        <charset val="134"/>
      </rPr>
      <t>成新率</t>
    </r>
    <r>
      <rPr>
        <sz val="11"/>
        <rFont val="Times New Roman"/>
        <charset val="0"/>
      </rPr>
      <t>%</t>
    </r>
  </si>
  <si>
    <r>
      <rPr>
        <sz val="10"/>
        <rFont val="宋体"/>
        <charset val="134"/>
      </rPr>
      <t>（元</t>
    </r>
    <r>
      <rPr>
        <sz val="10"/>
        <rFont val="Times New Roman"/>
        <charset val="0"/>
      </rPr>
      <t>/m</t>
    </r>
    <r>
      <rPr>
        <vertAlign val="superscript"/>
        <sz val="10"/>
        <rFont val="Times New Roman"/>
        <charset val="0"/>
      </rPr>
      <t>2</t>
    </r>
    <r>
      <rPr>
        <sz val="10"/>
        <rFont val="宋体"/>
        <charset val="134"/>
      </rPr>
      <t>）</t>
    </r>
  </si>
  <si>
    <t>使用差上浮率%</t>
  </si>
  <si>
    <t>上浮金额</t>
  </si>
  <si>
    <t>地段差上浮率%</t>
  </si>
  <si>
    <t>重置单价</t>
  </si>
  <si>
    <t>面积</t>
  </si>
  <si>
    <t>建安造价</t>
  </si>
  <si>
    <t>工程造价指数</t>
  </si>
  <si>
    <t>重置全价</t>
  </si>
  <si>
    <t>规定使用年限</t>
  </si>
  <si>
    <t>已使用年限</t>
  </si>
  <si>
    <t>剩余使用年限</t>
  </si>
  <si>
    <t>年限成新率</t>
  </si>
  <si>
    <t>权重系数</t>
  </si>
  <si>
    <t>技术成新率</t>
  </si>
  <si>
    <r>
      <rPr>
        <b/>
        <sz val="11"/>
        <rFont val="宋体"/>
        <charset val="134"/>
      </rPr>
      <t>合</t>
    </r>
    <r>
      <rPr>
        <b/>
        <sz val="11"/>
        <rFont val="Times New Roman"/>
        <charset val="0"/>
      </rPr>
      <t xml:space="preserve">   </t>
    </r>
    <r>
      <rPr>
        <b/>
        <sz val="11"/>
        <rFont val="宋体"/>
        <charset val="134"/>
      </rPr>
      <t>计</t>
    </r>
  </si>
  <si>
    <t>减：房屋建筑物减值准备</t>
  </si>
  <si>
    <t>重 置 成 本 计 算 表</t>
  </si>
  <si>
    <t xml:space="preserve">           金额单位：人民币元</t>
  </si>
  <si>
    <r>
      <rPr>
        <sz val="11"/>
        <rFont val="宋体"/>
        <charset val="134"/>
      </rPr>
      <t>名</t>
    </r>
    <r>
      <rPr>
        <sz val="11"/>
        <rFont val="Times New Roman"/>
        <charset val="0"/>
      </rPr>
      <t xml:space="preserve">   </t>
    </r>
    <r>
      <rPr>
        <sz val="11"/>
        <rFont val="宋体"/>
        <charset val="134"/>
      </rPr>
      <t>称</t>
    </r>
  </si>
  <si>
    <r>
      <rPr>
        <sz val="11"/>
        <rFont val="宋体"/>
        <charset val="134"/>
      </rPr>
      <t>结</t>
    </r>
    <r>
      <rPr>
        <sz val="11"/>
        <rFont val="Times New Roman"/>
        <charset val="0"/>
      </rPr>
      <t xml:space="preserve"> </t>
    </r>
    <r>
      <rPr>
        <sz val="11"/>
        <rFont val="宋体"/>
        <charset val="134"/>
      </rPr>
      <t>构</t>
    </r>
  </si>
  <si>
    <r>
      <rPr>
        <sz val="11"/>
        <rFont val="宋体"/>
        <charset val="134"/>
      </rPr>
      <t>长度</t>
    </r>
    <r>
      <rPr>
        <sz val="11"/>
        <rFont val="Times New Roman"/>
        <charset val="0"/>
      </rPr>
      <t>(M)</t>
    </r>
  </si>
  <si>
    <r>
      <rPr>
        <sz val="11"/>
        <rFont val="宋体"/>
        <charset val="134"/>
      </rPr>
      <t>宽度</t>
    </r>
    <r>
      <rPr>
        <sz val="11"/>
        <rFont val="Times New Roman"/>
        <charset val="0"/>
      </rPr>
      <t>(M)</t>
    </r>
  </si>
  <si>
    <r>
      <rPr>
        <sz val="11"/>
        <rFont val="宋体"/>
        <charset val="134"/>
      </rPr>
      <t>面积体积</t>
    </r>
    <r>
      <rPr>
        <sz val="11"/>
        <rFont val="Times New Roman"/>
        <charset val="0"/>
      </rPr>
      <t>m</t>
    </r>
    <r>
      <rPr>
        <vertAlign val="superscript"/>
        <sz val="11"/>
        <rFont val="Times New Roman"/>
        <charset val="0"/>
      </rPr>
      <t>2</t>
    </r>
    <r>
      <rPr>
        <sz val="11"/>
        <rFont val="宋体"/>
        <charset val="134"/>
      </rPr>
      <t>或</t>
    </r>
    <r>
      <rPr>
        <sz val="11"/>
        <rFont val="Times New Roman"/>
        <charset val="0"/>
      </rPr>
      <t>m</t>
    </r>
    <r>
      <rPr>
        <vertAlign val="superscript"/>
        <sz val="11"/>
        <rFont val="Times New Roman"/>
        <charset val="0"/>
      </rPr>
      <t>3</t>
    </r>
  </si>
  <si>
    <r>
      <rPr>
        <sz val="11"/>
        <rFont val="宋体"/>
        <charset val="134"/>
      </rPr>
      <t>评估单价</t>
    </r>
    <r>
      <rPr>
        <sz val="11"/>
        <rFont val="宋体"/>
        <charset val="134"/>
      </rPr>
      <t>元</t>
    </r>
    <r>
      <rPr>
        <sz val="11"/>
        <rFont val="Times New Roman"/>
        <charset val="0"/>
      </rPr>
      <t>/m</t>
    </r>
    <r>
      <rPr>
        <vertAlign val="superscript"/>
        <sz val="11"/>
        <rFont val="Times New Roman"/>
        <charset val="0"/>
      </rPr>
      <t>2</t>
    </r>
  </si>
  <si>
    <r>
      <rPr>
        <sz val="10"/>
        <rFont val="宋体"/>
        <charset val="134"/>
      </rPr>
      <t>成新率</t>
    </r>
    <r>
      <rPr>
        <sz val="10"/>
        <rFont val="Times New Roman"/>
        <charset val="0"/>
      </rPr>
      <t>%</t>
    </r>
  </si>
  <si>
    <t>单位造价</t>
  </si>
  <si>
    <t>前期费用费率</t>
  </si>
  <si>
    <t>前期费用</t>
  </si>
  <si>
    <t>贷款 利率</t>
  </si>
  <si>
    <t>系数</t>
  </si>
  <si>
    <t>建设   周期</t>
  </si>
  <si>
    <t>资金成本</t>
  </si>
  <si>
    <t>名  称</t>
  </si>
  <si>
    <t>建成时间</t>
  </si>
  <si>
    <t>评估基准日</t>
  </si>
  <si>
    <r>
      <rPr>
        <b/>
        <sz val="11"/>
        <rFont val="Arial Narrow"/>
        <charset val="0"/>
      </rPr>
      <t xml:space="preserve">                    </t>
    </r>
    <r>
      <rPr>
        <b/>
        <sz val="11"/>
        <rFont val="宋体"/>
        <charset val="134"/>
      </rPr>
      <t>合</t>
    </r>
    <r>
      <rPr>
        <b/>
        <sz val="11"/>
        <rFont val="Arial Narrow"/>
        <charset val="0"/>
      </rPr>
      <t xml:space="preserve">   </t>
    </r>
    <r>
      <rPr>
        <b/>
        <sz val="11"/>
        <rFont val="宋体"/>
        <charset val="134"/>
      </rPr>
      <t>计</t>
    </r>
  </si>
  <si>
    <r>
      <rPr>
        <sz val="11"/>
        <rFont val="宋体"/>
        <charset val="134"/>
      </rPr>
      <t>减</t>
    </r>
    <r>
      <rPr>
        <sz val="11"/>
        <rFont val="Arial Narrow"/>
        <charset val="0"/>
      </rPr>
      <t>:</t>
    </r>
    <r>
      <rPr>
        <sz val="11"/>
        <rFont val="宋体"/>
        <charset val="134"/>
      </rPr>
      <t>构筑物及其他辅助设施减值准备</t>
    </r>
  </si>
  <si>
    <r>
      <rPr>
        <b/>
        <sz val="11"/>
        <rFont val="宋体"/>
        <charset val="134"/>
      </rPr>
      <t>合</t>
    </r>
    <r>
      <rPr>
        <b/>
        <sz val="11"/>
        <rFont val="Arial Narrow"/>
        <charset val="0"/>
      </rPr>
      <t xml:space="preserve">   </t>
    </r>
    <r>
      <rPr>
        <b/>
        <sz val="11"/>
        <rFont val="宋体"/>
        <charset val="134"/>
      </rPr>
      <t>计</t>
    </r>
  </si>
  <si>
    <r>
      <rPr>
        <b/>
        <sz val="11"/>
        <rFont val="宋体"/>
        <charset val="134"/>
      </rPr>
      <t>合</t>
    </r>
    <r>
      <rPr>
        <b/>
        <sz val="11"/>
        <rFont val="Arial Narrow"/>
        <charset val="0"/>
      </rPr>
      <t xml:space="preserve">  </t>
    </r>
    <r>
      <rPr>
        <b/>
        <sz val="11"/>
        <rFont val="宋体"/>
        <charset val="134"/>
      </rPr>
      <t>计</t>
    </r>
  </si>
  <si>
    <r>
      <rPr>
        <sz val="12"/>
        <rFont val="Times New Roman"/>
        <charset val="0"/>
      </rPr>
      <t xml:space="preserve">           </t>
    </r>
    <r>
      <rPr>
        <sz val="12"/>
        <rFont val="宋体"/>
        <charset val="134"/>
      </rPr>
      <t>金额单位：人民币元</t>
    </r>
  </si>
  <si>
    <t>长度（m）</t>
  </si>
  <si>
    <r>
      <rPr>
        <sz val="12"/>
        <rFont val="宋体"/>
        <charset val="134"/>
      </rPr>
      <t>槽深（</t>
    </r>
    <r>
      <rPr>
        <sz val="12"/>
        <rFont val="Times New Roman"/>
        <charset val="0"/>
      </rPr>
      <t>m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</si>
  <si>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沟宽</t>
    </r>
    <r>
      <rPr>
        <sz val="12"/>
        <rFont val="Times New Roman"/>
        <charset val="0"/>
      </rPr>
      <t>*沟深(mm*mm)管径*壁厚(mm*mm)</t>
    </r>
  </si>
  <si>
    <t>材质</t>
  </si>
  <si>
    <t>绝缘方式</t>
  </si>
  <si>
    <r>
      <rPr>
        <sz val="12"/>
        <rFont val="宋体"/>
        <charset val="134"/>
      </rPr>
      <t>成新率</t>
    </r>
    <r>
      <rPr>
        <sz val="12"/>
        <rFont val="Times New Roman"/>
        <charset val="0"/>
      </rPr>
      <t>(%)</t>
    </r>
  </si>
  <si>
    <t>减：管道和沟槽减值准备</t>
  </si>
  <si>
    <t>固定资产—机器设备评估明细表</t>
  </si>
  <si>
    <r>
      <rPr>
        <sz val="14"/>
        <rFont val="宋体"/>
        <charset val="134"/>
      </rPr>
      <t>（</t>
    </r>
    <r>
      <rPr>
        <b/>
        <sz val="14"/>
        <rFont val="宋体"/>
        <charset val="134"/>
      </rPr>
      <t>标的三）</t>
    </r>
    <r>
      <rPr>
        <sz val="11"/>
        <rFont val="宋体"/>
        <charset val="134"/>
      </rPr>
      <t>评估基准日：2023年8月31日</t>
    </r>
  </si>
  <si>
    <t>资产编码</t>
  </si>
  <si>
    <t>设备名称</t>
  </si>
  <si>
    <t>购置   日期</t>
  </si>
  <si>
    <t>0109030015</t>
  </si>
  <si>
    <t>消防报警系统</t>
  </si>
  <si>
    <t>含拆除管道</t>
  </si>
  <si>
    <t>0109030007</t>
  </si>
  <si>
    <t>盐湖大厦空调</t>
  </si>
  <si>
    <t>车辆牌号</t>
  </si>
  <si>
    <t>车辆名称</t>
  </si>
  <si>
    <t>生产厂家</t>
  </si>
  <si>
    <t>购置 日期</t>
  </si>
  <si>
    <t>启用 日期</t>
  </si>
  <si>
    <t>已行驶里程km</t>
  </si>
  <si>
    <r>
      <rPr>
        <sz val="10"/>
        <rFont val="宋体"/>
        <charset val="134"/>
      </rPr>
      <t>增值率</t>
    </r>
    <r>
      <rPr>
        <sz val="10"/>
        <rFont val="Times New Roman"/>
        <charset val="0"/>
      </rPr>
      <t>%</t>
    </r>
  </si>
  <si>
    <t>重置成本</t>
  </si>
  <si>
    <r>
      <rPr>
        <sz val="9"/>
        <rFont val="宋体"/>
        <charset val="134"/>
      </rPr>
      <t>成新率</t>
    </r>
    <r>
      <rPr>
        <sz val="9"/>
        <rFont val="Times New Roman"/>
        <charset val="0"/>
      </rPr>
      <t>%</t>
    </r>
  </si>
  <si>
    <t>手续费率</t>
  </si>
  <si>
    <t>手续费</t>
  </si>
  <si>
    <t>减：车辆减值准备</t>
  </si>
  <si>
    <r>
      <rPr>
        <b/>
        <sz val="14"/>
        <rFont val="宋体"/>
        <charset val="134"/>
      </rPr>
      <t>（标的四）</t>
    </r>
    <r>
      <rPr>
        <sz val="11"/>
        <rFont val="宋体"/>
        <charset val="0"/>
      </rPr>
      <t>评估基准日：</t>
    </r>
    <r>
      <rPr>
        <sz val="11"/>
        <rFont val="Arial Narrow"/>
        <charset val="0"/>
      </rPr>
      <t>2023</t>
    </r>
    <r>
      <rPr>
        <sz val="11"/>
        <rFont val="宋体"/>
        <charset val="0"/>
      </rPr>
      <t>年</t>
    </r>
    <r>
      <rPr>
        <sz val="11"/>
        <rFont val="Arial Narrow"/>
        <charset val="0"/>
      </rPr>
      <t>8</t>
    </r>
    <r>
      <rPr>
        <sz val="11"/>
        <rFont val="宋体"/>
        <charset val="0"/>
      </rPr>
      <t>月</t>
    </r>
    <r>
      <rPr>
        <sz val="11"/>
        <rFont val="Arial Narrow"/>
        <charset val="0"/>
      </rPr>
      <t>31</t>
    </r>
    <r>
      <rPr>
        <sz val="11"/>
        <rFont val="宋体"/>
        <charset val="0"/>
      </rPr>
      <t>日</t>
    </r>
  </si>
  <si>
    <t>购置    日期</t>
  </si>
  <si>
    <t>启用    日期</t>
  </si>
  <si>
    <t>成新率%</t>
  </si>
  <si>
    <t>电子产品及通讯设备</t>
  </si>
  <si>
    <t>0109060001</t>
  </si>
  <si>
    <t>电脑</t>
  </si>
  <si>
    <t>T5900</t>
  </si>
  <si>
    <t>0109060002</t>
  </si>
  <si>
    <t>0109060003</t>
  </si>
  <si>
    <t>M4680</t>
  </si>
  <si>
    <t>0109060004</t>
  </si>
  <si>
    <t>0109060007</t>
  </si>
  <si>
    <t>0109060009</t>
  </si>
  <si>
    <t>0109060011</t>
  </si>
  <si>
    <t>0109060012</t>
  </si>
  <si>
    <t>0109060013</t>
  </si>
  <si>
    <t>0109060014</t>
  </si>
  <si>
    <t>0109060019</t>
  </si>
  <si>
    <t>0109060021</t>
  </si>
  <si>
    <t>0109060022</t>
  </si>
  <si>
    <t>0109060026</t>
  </si>
  <si>
    <t>激光打印机</t>
  </si>
  <si>
    <t>HP1007</t>
  </si>
  <si>
    <t>0109060031</t>
  </si>
  <si>
    <t>0109060035</t>
  </si>
  <si>
    <t>松下传真机</t>
  </si>
  <si>
    <t>706CN</t>
  </si>
  <si>
    <t>0109060037</t>
  </si>
  <si>
    <t>0109060041</t>
  </si>
  <si>
    <t>数码相机</t>
  </si>
  <si>
    <t>尼康D300s</t>
  </si>
  <si>
    <t>0109060088</t>
  </si>
  <si>
    <t>电视机</t>
  </si>
  <si>
    <t>创维32寸</t>
  </si>
  <si>
    <t>0109060089</t>
  </si>
  <si>
    <t>0109060090</t>
  </si>
  <si>
    <t>0109060091</t>
  </si>
  <si>
    <t>0109060092</t>
  </si>
  <si>
    <t>0109060093</t>
  </si>
  <si>
    <t>0109060094</t>
  </si>
  <si>
    <t>0109060095</t>
  </si>
  <si>
    <t>0109060096</t>
  </si>
  <si>
    <t>0109060097</t>
  </si>
  <si>
    <t>0109060098</t>
  </si>
  <si>
    <t>0109060099</t>
  </si>
  <si>
    <t>0109060100</t>
  </si>
  <si>
    <t>0109060101</t>
  </si>
  <si>
    <t>0109060102</t>
  </si>
  <si>
    <t>0109060103</t>
  </si>
  <si>
    <t>0109060104</t>
  </si>
  <si>
    <t>0109060105</t>
  </si>
  <si>
    <t>0109060106</t>
  </si>
  <si>
    <t>0109060107</t>
  </si>
  <si>
    <t>0109060108</t>
  </si>
  <si>
    <t>0109060109</t>
  </si>
  <si>
    <t>0109060110</t>
  </si>
  <si>
    <t>0109060112</t>
  </si>
  <si>
    <t>0109060113</t>
  </si>
  <si>
    <t>0109060114</t>
  </si>
  <si>
    <t>0109060115</t>
  </si>
  <si>
    <t>0109060116</t>
  </si>
  <si>
    <t>0109060117</t>
  </si>
  <si>
    <t>0109060118</t>
  </si>
  <si>
    <t>0109060119</t>
  </si>
  <si>
    <t>0109060120</t>
  </si>
  <si>
    <t>0109060121</t>
  </si>
  <si>
    <t>0109060122</t>
  </si>
  <si>
    <t>0109060123</t>
  </si>
  <si>
    <t>0109060124</t>
  </si>
  <si>
    <t>0109060125</t>
  </si>
  <si>
    <t>0109060126</t>
  </si>
  <si>
    <t>0109060127</t>
  </si>
  <si>
    <t>0109060128</t>
  </si>
  <si>
    <t>0109060129</t>
  </si>
  <si>
    <t>0109060130</t>
  </si>
  <si>
    <t>0109060131</t>
  </si>
  <si>
    <t>0109060132</t>
  </si>
  <si>
    <t>0109060133</t>
  </si>
  <si>
    <t>0109060134</t>
  </si>
  <si>
    <t>0109060135</t>
  </si>
  <si>
    <t>0109060136</t>
  </si>
  <si>
    <t>0109060137</t>
  </si>
  <si>
    <t>0109060138</t>
  </si>
  <si>
    <t>0109060139</t>
  </si>
  <si>
    <t>0109060140</t>
  </si>
  <si>
    <t>0109060141</t>
  </si>
  <si>
    <t>0109060142</t>
  </si>
  <si>
    <t>0109060143</t>
  </si>
  <si>
    <t>0109060144</t>
  </si>
  <si>
    <t>0109060145</t>
  </si>
  <si>
    <t>0109060146</t>
  </si>
  <si>
    <t>0109060147</t>
  </si>
  <si>
    <t>0109060148</t>
  </si>
  <si>
    <t>0109060149</t>
  </si>
  <si>
    <t>0109060150</t>
  </si>
  <si>
    <t>0109060151</t>
  </si>
  <si>
    <t>0109060152</t>
  </si>
  <si>
    <t>0109060153</t>
  </si>
  <si>
    <t>0109060154</t>
  </si>
  <si>
    <t>0109060155</t>
  </si>
  <si>
    <t>0109060156</t>
  </si>
  <si>
    <t>0109060157</t>
  </si>
  <si>
    <t>0109060177</t>
  </si>
  <si>
    <t>0109060178</t>
  </si>
  <si>
    <t>0109060227</t>
  </si>
  <si>
    <t>0109060228</t>
  </si>
  <si>
    <t>0109060229</t>
  </si>
  <si>
    <t>0109060230</t>
  </si>
  <si>
    <t>0109060231</t>
  </si>
  <si>
    <t>0109060232</t>
  </si>
  <si>
    <t>0109060233</t>
  </si>
  <si>
    <t>0109060234</t>
  </si>
  <si>
    <t>0109060235</t>
  </si>
  <si>
    <t>0109060236</t>
  </si>
  <si>
    <t>0109060237</t>
  </si>
  <si>
    <t>0109060238</t>
  </si>
  <si>
    <t>0109060239</t>
  </si>
  <si>
    <t>0109060240</t>
  </si>
  <si>
    <t>0109060241</t>
  </si>
  <si>
    <t>0109060262</t>
  </si>
  <si>
    <t>0109060327</t>
  </si>
  <si>
    <t>笔记本电脑</t>
  </si>
  <si>
    <t>0109060328</t>
  </si>
  <si>
    <t>联想电脑扬天</t>
  </si>
  <si>
    <t>T4900</t>
  </si>
  <si>
    <t>0109060332</t>
  </si>
  <si>
    <t>0109060334</t>
  </si>
  <si>
    <t>0109060335</t>
  </si>
  <si>
    <t>施乐复印机</t>
  </si>
  <si>
    <t>DC2007</t>
  </si>
  <si>
    <t>0109060336</t>
  </si>
  <si>
    <t>HP5200D打印机</t>
  </si>
  <si>
    <t>0109060337</t>
  </si>
  <si>
    <t>松下复印一体机</t>
  </si>
  <si>
    <t>KX-668CN</t>
  </si>
  <si>
    <t>0109060341</t>
  </si>
  <si>
    <t>盐湖大厦安防系统</t>
  </si>
  <si>
    <t>0109060344</t>
  </si>
  <si>
    <t>杨天电脑</t>
  </si>
  <si>
    <t>0109060348</t>
  </si>
  <si>
    <t>0109060351</t>
  </si>
  <si>
    <t>多功能一体机</t>
  </si>
  <si>
    <t>三星4824</t>
  </si>
  <si>
    <t>0109060352</t>
  </si>
  <si>
    <t>联想电脑</t>
  </si>
  <si>
    <t>M4350</t>
  </si>
  <si>
    <t>0109060353</t>
  </si>
  <si>
    <t>海尔电视机</t>
  </si>
  <si>
    <t>LED-32A30</t>
  </si>
  <si>
    <t>0109060354</t>
  </si>
  <si>
    <t>0109060362</t>
  </si>
  <si>
    <t>ups备用电源</t>
  </si>
  <si>
    <t>2KVA/1.4KW</t>
  </si>
  <si>
    <t>0109060363</t>
  </si>
  <si>
    <t>TP75</t>
  </si>
  <si>
    <t>0109060365</t>
  </si>
  <si>
    <t>HP500台式电脑</t>
  </si>
  <si>
    <t>0109060366</t>
  </si>
  <si>
    <t>0109060367</t>
  </si>
  <si>
    <t>佳能打印机2900</t>
  </si>
  <si>
    <t>0109060368</t>
  </si>
  <si>
    <t>0109060371</t>
  </si>
  <si>
    <t>0109060374</t>
  </si>
  <si>
    <t>4550</t>
  </si>
  <si>
    <t>0109060376</t>
  </si>
  <si>
    <t>惠普电脑</t>
  </si>
  <si>
    <t>G520</t>
  </si>
  <si>
    <t>0109060379</t>
  </si>
  <si>
    <t>飞利浦空气净化器</t>
  </si>
  <si>
    <t>0109060380</t>
  </si>
  <si>
    <t>0109060381</t>
  </si>
  <si>
    <t>飞利浦净化器</t>
  </si>
  <si>
    <t>0109060384</t>
  </si>
  <si>
    <t>联想电脑主机</t>
  </si>
  <si>
    <t>杨天M4601C-00</t>
  </si>
  <si>
    <t>0109060387</t>
  </si>
  <si>
    <t>爱普生投影仪</t>
  </si>
  <si>
    <t>CB-X36</t>
  </si>
  <si>
    <t>0109060389</t>
  </si>
  <si>
    <t>创维电视</t>
  </si>
  <si>
    <t>43E2A</t>
  </si>
  <si>
    <t>0109060395</t>
  </si>
  <si>
    <t>容声冰箱</t>
  </si>
  <si>
    <t>BCD-187RA2D</t>
  </si>
  <si>
    <t>0109060396</t>
  </si>
  <si>
    <t>510A-15</t>
  </si>
  <si>
    <t>0109060397</t>
  </si>
  <si>
    <t>大厦监控系统</t>
  </si>
  <si>
    <t>0106060422</t>
  </si>
  <si>
    <t>收银机</t>
  </si>
  <si>
    <t>盘盈资产</t>
  </si>
  <si>
    <t>电子产品及通讯设备小计</t>
  </si>
  <si>
    <t>固定资产—文体文化评估明细表</t>
  </si>
  <si>
    <r>
      <rPr>
        <b/>
        <sz val="14"/>
        <rFont val="宋体"/>
        <charset val="134"/>
      </rPr>
      <t>（标的五）</t>
    </r>
    <r>
      <rPr>
        <sz val="11"/>
        <rFont val="宋体"/>
        <charset val="134"/>
      </rPr>
      <t>评估基准日：</t>
    </r>
    <r>
      <rPr>
        <sz val="11"/>
        <rFont val="Arial Narrow"/>
        <charset val="134"/>
      </rPr>
      <t>2023</t>
    </r>
    <r>
      <rPr>
        <sz val="11"/>
        <rFont val="宋体"/>
        <charset val="134"/>
      </rPr>
      <t>年</t>
    </r>
    <r>
      <rPr>
        <sz val="11"/>
        <rFont val="Arial Narrow"/>
        <charset val="134"/>
      </rPr>
      <t>8</t>
    </r>
    <r>
      <rPr>
        <sz val="11"/>
        <rFont val="宋体"/>
        <charset val="134"/>
      </rPr>
      <t>月</t>
    </r>
    <r>
      <rPr>
        <sz val="11"/>
        <rFont val="Arial Narrow"/>
        <charset val="134"/>
      </rPr>
      <t>31</t>
    </r>
    <r>
      <rPr>
        <sz val="11"/>
        <rFont val="宋体"/>
        <charset val="134"/>
      </rPr>
      <t>日</t>
    </r>
  </si>
  <si>
    <t>购置
日期</t>
  </si>
  <si>
    <t>0109080002</t>
  </si>
  <si>
    <t>会议音响设备</t>
  </si>
  <si>
    <t>0109080003</t>
  </si>
  <si>
    <t>音响设备</t>
  </si>
  <si>
    <t>0109080012</t>
  </si>
  <si>
    <t>0109080014</t>
  </si>
  <si>
    <t>会议音响系统设备</t>
  </si>
  <si>
    <t>合计</t>
  </si>
  <si>
    <r>
      <rPr>
        <b/>
        <sz val="14"/>
        <rFont val="宋体"/>
        <charset val="134"/>
      </rPr>
      <t>（标的六）</t>
    </r>
    <r>
      <rPr>
        <sz val="11"/>
        <rFont val="宋体"/>
        <charset val="134"/>
      </rPr>
      <t>评估基准日：</t>
    </r>
    <r>
      <rPr>
        <sz val="11"/>
        <rFont val="Arial Narrow"/>
        <charset val="134"/>
      </rPr>
      <t>2023</t>
    </r>
    <r>
      <rPr>
        <sz val="11"/>
        <rFont val="宋体"/>
        <charset val="134"/>
      </rPr>
      <t>年</t>
    </r>
    <r>
      <rPr>
        <sz val="11"/>
        <rFont val="Arial Narrow"/>
        <charset val="134"/>
      </rPr>
      <t>8</t>
    </r>
    <r>
      <rPr>
        <sz val="11"/>
        <rFont val="宋体"/>
        <charset val="134"/>
      </rPr>
      <t>月</t>
    </r>
    <r>
      <rPr>
        <sz val="11"/>
        <rFont val="Arial Narrow"/>
        <charset val="134"/>
      </rPr>
      <t>31</t>
    </r>
    <r>
      <rPr>
        <sz val="11"/>
        <rFont val="宋体"/>
        <charset val="134"/>
      </rPr>
      <t>日</t>
    </r>
  </si>
  <si>
    <t>0109080046</t>
  </si>
  <si>
    <t>麻将桌</t>
  </si>
  <si>
    <t>张</t>
  </si>
  <si>
    <r>
      <rPr>
        <b/>
        <sz val="14"/>
        <rFont val="宋体"/>
        <charset val="134"/>
      </rPr>
      <t>（标的七）</t>
    </r>
    <r>
      <rPr>
        <sz val="11"/>
        <rFont val="宋体"/>
        <charset val="134"/>
      </rPr>
      <t>评估基准日：</t>
    </r>
    <r>
      <rPr>
        <sz val="11"/>
        <rFont val="Arial Narrow"/>
        <charset val="134"/>
      </rPr>
      <t>2023</t>
    </r>
    <r>
      <rPr>
        <sz val="11"/>
        <rFont val="宋体"/>
        <charset val="134"/>
      </rPr>
      <t>年</t>
    </r>
    <r>
      <rPr>
        <sz val="11"/>
        <rFont val="Arial Narrow"/>
        <charset val="134"/>
      </rPr>
      <t>8</t>
    </r>
    <r>
      <rPr>
        <sz val="11"/>
        <rFont val="宋体"/>
        <charset val="134"/>
      </rPr>
      <t>月</t>
    </r>
    <r>
      <rPr>
        <sz val="11"/>
        <rFont val="Arial Narrow"/>
        <charset val="134"/>
      </rPr>
      <t>31</t>
    </r>
    <r>
      <rPr>
        <sz val="11"/>
        <rFont val="宋体"/>
        <charset val="134"/>
      </rPr>
      <t>日</t>
    </r>
  </si>
  <si>
    <t>0109080056</t>
  </si>
  <si>
    <t>地毯</t>
  </si>
  <si>
    <t>批</t>
  </si>
  <si>
    <t>0109080238</t>
  </si>
  <si>
    <t>0109080241</t>
  </si>
  <si>
    <t>山花</t>
  </si>
  <si>
    <t>0108080007</t>
  </si>
  <si>
    <t>山花.美利达</t>
  </si>
  <si>
    <r>
      <rPr>
        <b/>
        <sz val="16"/>
        <rFont val="宋体"/>
        <charset val="134"/>
      </rPr>
      <t>（标的八）</t>
    </r>
    <r>
      <rPr>
        <sz val="11"/>
        <rFont val="宋体"/>
        <charset val="134"/>
      </rPr>
      <t>评估基准日：2023年8月31日</t>
    </r>
  </si>
  <si>
    <t>购置日期</t>
  </si>
  <si>
    <t>启用日期</t>
  </si>
  <si>
    <t>文体、文化及其他</t>
  </si>
  <si>
    <t>0109080004</t>
  </si>
  <si>
    <t>沁园净水器</t>
  </si>
  <si>
    <t>0109080005</t>
  </si>
  <si>
    <t>0109080006</t>
  </si>
  <si>
    <t>0109080007</t>
  </si>
  <si>
    <t>0109080008</t>
  </si>
  <si>
    <t>0109080009</t>
  </si>
  <si>
    <t>0109080010</t>
  </si>
  <si>
    <t>0109080011</t>
  </si>
  <si>
    <t>0109080015</t>
  </si>
  <si>
    <t>净水器</t>
  </si>
  <si>
    <t>0109080016</t>
  </si>
  <si>
    <t>0109080017</t>
  </si>
  <si>
    <t>0109080018</t>
  </si>
  <si>
    <t>0109080019</t>
  </si>
  <si>
    <t>0109080020</t>
  </si>
  <si>
    <t>0109080021</t>
  </si>
  <si>
    <t>0109080022</t>
  </si>
  <si>
    <t>0109080023</t>
  </si>
  <si>
    <t>0109080024</t>
  </si>
  <si>
    <t>0109080025</t>
  </si>
  <si>
    <t>0109080026</t>
  </si>
  <si>
    <t>0109080027</t>
  </si>
  <si>
    <t>0109080028</t>
  </si>
  <si>
    <t>0109080031</t>
  </si>
  <si>
    <t>0109080032</t>
  </si>
  <si>
    <t>0109080034</t>
  </si>
  <si>
    <t>306三人沙发</t>
  </si>
  <si>
    <t>组</t>
  </si>
  <si>
    <t>0109080035</t>
  </si>
  <si>
    <t>0109080036</t>
  </si>
  <si>
    <t>9941大茶几</t>
  </si>
  <si>
    <t>0109080037</t>
  </si>
  <si>
    <t>2.4米办公桌</t>
  </si>
  <si>
    <t>2400*1200*760</t>
  </si>
  <si>
    <t>0109080038</t>
  </si>
  <si>
    <t>大班椅</t>
  </si>
  <si>
    <t>0109080039</t>
  </si>
  <si>
    <t>三门书柜</t>
  </si>
  <si>
    <t>1350*450*1900</t>
  </si>
  <si>
    <t>0109080040</t>
  </si>
  <si>
    <t>0109080041</t>
  </si>
  <si>
    <t>0109080042</t>
  </si>
  <si>
    <t>沙发</t>
  </si>
  <si>
    <t>0109080043</t>
  </si>
  <si>
    <t>屏风</t>
  </si>
  <si>
    <t>0109080044</t>
  </si>
  <si>
    <t>床</t>
  </si>
  <si>
    <t>0109080045</t>
  </si>
  <si>
    <t>床垫</t>
  </si>
  <si>
    <t>0109080047</t>
  </si>
  <si>
    <t>茶水台</t>
  </si>
  <si>
    <t>0109080048</t>
  </si>
  <si>
    <t>办公桌</t>
  </si>
  <si>
    <t>0109080052</t>
  </si>
  <si>
    <t>百力威地毯机加泡箱</t>
  </si>
  <si>
    <t>LP-175A</t>
  </si>
  <si>
    <t>0109080053</t>
  </si>
  <si>
    <t>PIO-3.2  160921</t>
  </si>
  <si>
    <t>0109080054</t>
  </si>
  <si>
    <t>三人沙发</t>
  </si>
  <si>
    <t>0109080055</t>
  </si>
  <si>
    <t>索尼投影仪</t>
  </si>
  <si>
    <t>CX239</t>
  </si>
  <si>
    <t>0109080058</t>
  </si>
  <si>
    <t>1.2米</t>
  </si>
  <si>
    <t>0109080059</t>
  </si>
  <si>
    <t>0109080060</t>
  </si>
  <si>
    <t>0109080061</t>
  </si>
  <si>
    <t>0109080062</t>
  </si>
  <si>
    <t>0109080063</t>
  </si>
  <si>
    <t>0109080064</t>
  </si>
  <si>
    <t>0109080065</t>
  </si>
  <si>
    <t>0109080066</t>
  </si>
  <si>
    <t>0109080067</t>
  </si>
  <si>
    <t>0109080068</t>
  </si>
  <si>
    <t>0109080069</t>
  </si>
  <si>
    <t>0109080070</t>
  </si>
  <si>
    <t>0109080071</t>
  </si>
  <si>
    <t>0109080072</t>
  </si>
  <si>
    <t>0109080073</t>
  </si>
  <si>
    <t>0109080085</t>
  </si>
  <si>
    <t>面包凳</t>
  </si>
  <si>
    <t>标准</t>
  </si>
  <si>
    <t>把</t>
  </si>
  <si>
    <t>0109080086</t>
  </si>
  <si>
    <t>0109080087</t>
  </si>
  <si>
    <t>0109080088</t>
  </si>
  <si>
    <t>0109080089</t>
  </si>
  <si>
    <t>0109080090</t>
  </si>
  <si>
    <t>0109080091</t>
  </si>
  <si>
    <t>0109080092</t>
  </si>
  <si>
    <t>0109080093</t>
  </si>
  <si>
    <t>0109080094</t>
  </si>
  <si>
    <t>0109080101</t>
  </si>
  <si>
    <t>写字台+电视柜</t>
  </si>
  <si>
    <t>2400*600*760</t>
  </si>
  <si>
    <t>0109080102</t>
  </si>
  <si>
    <t>0109080103</t>
  </si>
  <si>
    <t>0109080104</t>
  </si>
  <si>
    <t>0109080105</t>
  </si>
  <si>
    <t>0109080106</t>
  </si>
  <si>
    <t>0109080107</t>
  </si>
  <si>
    <t>0109080108</t>
  </si>
  <si>
    <t>0109080109</t>
  </si>
  <si>
    <t>0109080110</t>
  </si>
  <si>
    <t>0109080111</t>
  </si>
  <si>
    <t>0109080112</t>
  </si>
  <si>
    <t>0109080113</t>
  </si>
  <si>
    <t>0109080114</t>
  </si>
  <si>
    <t>0109080115</t>
  </si>
  <si>
    <t>0109080116</t>
  </si>
  <si>
    <t>0109080117</t>
  </si>
  <si>
    <t>0109080118</t>
  </si>
  <si>
    <t>0109080119</t>
  </si>
  <si>
    <t>0109080120</t>
  </si>
  <si>
    <t>0109080127</t>
  </si>
  <si>
    <t>行李柜</t>
  </si>
  <si>
    <t>800*600*650</t>
  </si>
  <si>
    <t>0109080128</t>
  </si>
  <si>
    <t>0109080129</t>
  </si>
  <si>
    <t>0109080130</t>
  </si>
  <si>
    <t>0109080131</t>
  </si>
  <si>
    <t>0109080132</t>
  </si>
  <si>
    <t>0109080133</t>
  </si>
  <si>
    <t>0109080134</t>
  </si>
  <si>
    <t>0109080135</t>
  </si>
  <si>
    <t>0109080136</t>
  </si>
  <si>
    <t>0109080137</t>
  </si>
  <si>
    <t>0109080138</t>
  </si>
  <si>
    <t>0109080139</t>
  </si>
  <si>
    <t>0109080140</t>
  </si>
  <si>
    <t>0109080141</t>
  </si>
  <si>
    <t>0109080142</t>
  </si>
  <si>
    <t>0109080143</t>
  </si>
  <si>
    <t>0109080144</t>
  </si>
  <si>
    <t>0109080145</t>
  </si>
  <si>
    <t>0109080146</t>
  </si>
  <si>
    <t>0109080153</t>
  </si>
  <si>
    <t>圈椅</t>
  </si>
  <si>
    <t>0109080154</t>
  </si>
  <si>
    <t>0109080155</t>
  </si>
  <si>
    <t>0109080156</t>
  </si>
  <si>
    <t>0109080157</t>
  </si>
  <si>
    <t>0109080158</t>
  </si>
  <si>
    <t>0109080159</t>
  </si>
  <si>
    <t>0109080160</t>
  </si>
  <si>
    <t>0109080161</t>
  </si>
  <si>
    <t>0109080162</t>
  </si>
  <si>
    <t>0109080163</t>
  </si>
  <si>
    <t>0109080164</t>
  </si>
  <si>
    <t>0109080165</t>
  </si>
  <si>
    <t>0109080166</t>
  </si>
  <si>
    <t>0109080167</t>
  </si>
  <si>
    <t>0109080168</t>
  </si>
  <si>
    <t>0109080169</t>
  </si>
  <si>
    <t>0109080170</t>
  </si>
  <si>
    <t>0109080171</t>
  </si>
  <si>
    <t>0109080172</t>
  </si>
  <si>
    <t>0109080173</t>
  </si>
  <si>
    <t>0109080174</t>
  </si>
  <si>
    <t>0109080175</t>
  </si>
  <si>
    <t>0109080176</t>
  </si>
  <si>
    <t>0109080177</t>
  </si>
  <si>
    <t>0109080178</t>
  </si>
  <si>
    <t>0109080179</t>
  </si>
  <si>
    <t>0109080180</t>
  </si>
  <si>
    <t>0109080181</t>
  </si>
  <si>
    <t>0109080182</t>
  </si>
  <si>
    <t>0109080183</t>
  </si>
  <si>
    <t>0109080185</t>
  </si>
  <si>
    <t>0109080186</t>
  </si>
  <si>
    <t>0109080187</t>
  </si>
  <si>
    <t>0109080188</t>
  </si>
  <si>
    <t>0109080189</t>
  </si>
  <si>
    <t>0109080190</t>
  </si>
  <si>
    <t>0109080191</t>
  </si>
  <si>
    <t>0109080201</t>
  </si>
  <si>
    <t>小茶几</t>
  </si>
  <si>
    <t>500*500</t>
  </si>
  <si>
    <t>0109080202</t>
  </si>
  <si>
    <t>0109080203</t>
  </si>
  <si>
    <t>0109080204</t>
  </si>
  <si>
    <t>0109080205</t>
  </si>
  <si>
    <t>0109080206</t>
  </si>
  <si>
    <t>0109080207</t>
  </si>
  <si>
    <t>0109080208</t>
  </si>
  <si>
    <t>0109080209</t>
  </si>
  <si>
    <t>0109080210</t>
  </si>
  <si>
    <t>0109080211</t>
  </si>
  <si>
    <t>0109080212</t>
  </si>
  <si>
    <t>0109080213</t>
  </si>
  <si>
    <t>0109080214</t>
  </si>
  <si>
    <t>0109080215</t>
  </si>
  <si>
    <t>0109080216</t>
  </si>
  <si>
    <t>0109080217</t>
  </si>
  <si>
    <t>0109080218</t>
  </si>
  <si>
    <t>0109080219</t>
  </si>
  <si>
    <t>0109080228</t>
  </si>
  <si>
    <t>大茶几</t>
  </si>
  <si>
    <t>1500*600*550</t>
  </si>
  <si>
    <t>0109080229</t>
  </si>
  <si>
    <t>大床1.8米</t>
  </si>
  <si>
    <t>1.8米</t>
  </si>
  <si>
    <t>0109080230</t>
  </si>
  <si>
    <t>0109080231</t>
  </si>
  <si>
    <t>0109080232</t>
  </si>
  <si>
    <t>0109080239</t>
  </si>
  <si>
    <t>墙纸</t>
  </si>
  <si>
    <t>已拆除</t>
  </si>
  <si>
    <t>0109080240</t>
  </si>
  <si>
    <t>客房壁纸</t>
  </si>
  <si>
    <t>0.53*9.5</t>
  </si>
  <si>
    <t>0108050116</t>
  </si>
  <si>
    <t>壁纸</t>
  </si>
  <si>
    <t>0108080090</t>
  </si>
  <si>
    <t>钢质防火门</t>
  </si>
  <si>
    <t>樘</t>
  </si>
  <si>
    <t>文体、文化及其他小计</t>
  </si>
  <si>
    <t>费用化资产（盘盈资产）</t>
  </si>
  <si>
    <t>会议木桌</t>
  </si>
  <si>
    <t>会议桌5米</t>
  </si>
  <si>
    <t>会议桌（简易）</t>
  </si>
  <si>
    <t>会议室木凳子</t>
  </si>
  <si>
    <t>咖啡花皮椅</t>
  </si>
  <si>
    <t>黑皮椅</t>
  </si>
  <si>
    <t>铁杆凳</t>
  </si>
  <si>
    <t>1.2米床箱</t>
  </si>
  <si>
    <t>1.2米床垫</t>
  </si>
  <si>
    <t>2米床箱</t>
  </si>
  <si>
    <t>2米床垫</t>
  </si>
  <si>
    <t>电视柜</t>
  </si>
  <si>
    <t>小方几</t>
  </si>
  <si>
    <t>扶手椅</t>
  </si>
  <si>
    <t>写字椅</t>
  </si>
  <si>
    <t>写字桌</t>
  </si>
  <si>
    <t>梳妆桌</t>
  </si>
  <si>
    <t>梳妆镜</t>
  </si>
  <si>
    <t>面</t>
  </si>
  <si>
    <t>床头柜</t>
  </si>
  <si>
    <t>长条几</t>
  </si>
  <si>
    <t>3人沙发</t>
  </si>
  <si>
    <t>单人沙发</t>
  </si>
  <si>
    <t>琴 凳</t>
  </si>
  <si>
    <t>餐桌</t>
  </si>
  <si>
    <t>小音箱</t>
  </si>
  <si>
    <t>部</t>
  </si>
  <si>
    <t>大电话</t>
  </si>
  <si>
    <t>小电话</t>
  </si>
  <si>
    <t>电子秤</t>
  </si>
  <si>
    <t>对讲机</t>
  </si>
  <si>
    <t>落地灯</t>
  </si>
  <si>
    <t>床头灯</t>
  </si>
  <si>
    <t>写字灯</t>
  </si>
  <si>
    <t>水晶落地灯</t>
  </si>
  <si>
    <t>水晶床头灯</t>
  </si>
  <si>
    <t>水晶写字灯</t>
  </si>
  <si>
    <t>电子保险箱</t>
  </si>
  <si>
    <t>盘盈资产小计</t>
  </si>
  <si>
    <t>运杂费计算</t>
  </si>
  <si>
    <t>计费重量（t）</t>
  </si>
  <si>
    <t>计费里程(km)</t>
  </si>
  <si>
    <t>汽车货物运费</t>
  </si>
  <si>
    <t>汽车货物运输杂费</t>
  </si>
  <si>
    <t>运杂费合计（元）</t>
  </si>
  <si>
    <t>基本运价</t>
  </si>
  <si>
    <t>吨（箱）次费</t>
  </si>
  <si>
    <t>普通货物运价</t>
  </si>
  <si>
    <t>特种货物运价</t>
  </si>
  <si>
    <t>车辆空驶损失补贴费</t>
  </si>
  <si>
    <t>延滞（误）费</t>
  </si>
  <si>
    <t>吊车作业费</t>
  </si>
  <si>
    <t>铲车作业费</t>
  </si>
  <si>
    <t>叉车作业费</t>
  </si>
  <si>
    <t>变更手续费</t>
  </si>
  <si>
    <t>零担标签标志费</t>
  </si>
  <si>
    <t>计算标准</t>
  </si>
  <si>
    <r>
      <rPr>
        <sz val="10"/>
        <rFont val="Arial Narrow"/>
        <charset val="0"/>
      </rPr>
      <t>0.9</t>
    </r>
    <r>
      <rPr>
        <sz val="10"/>
        <rFont val="宋体"/>
        <charset val="134"/>
      </rPr>
      <t>元</t>
    </r>
    <r>
      <rPr>
        <sz val="10"/>
        <rFont val="Arial Narrow"/>
        <charset val="0"/>
      </rPr>
      <t>/</t>
    </r>
    <r>
      <rPr>
        <sz val="10"/>
        <rFont val="宋体"/>
        <charset val="134"/>
      </rPr>
      <t>吨</t>
    </r>
  </si>
  <si>
    <r>
      <rPr>
        <sz val="10"/>
        <rFont val="Arial Narrow"/>
        <charset val="0"/>
      </rPr>
      <t>0.28</t>
    </r>
    <r>
      <rPr>
        <sz val="10"/>
        <rFont val="宋体"/>
        <charset val="134"/>
      </rPr>
      <t>元</t>
    </r>
    <r>
      <rPr>
        <sz val="10"/>
        <rFont val="Arial Narrow"/>
        <charset val="0"/>
      </rPr>
      <t>/</t>
    </r>
    <r>
      <rPr>
        <sz val="10"/>
        <rFont val="宋体"/>
        <charset val="134"/>
      </rPr>
      <t>吨·公里</t>
    </r>
  </si>
  <si>
    <r>
      <rPr>
        <sz val="10"/>
        <rFont val="Arial Narrow"/>
        <charset val="0"/>
      </rPr>
      <t>0.35</t>
    </r>
    <r>
      <rPr>
        <sz val="10"/>
        <rFont val="宋体"/>
        <charset val="134"/>
      </rPr>
      <t>元</t>
    </r>
    <r>
      <rPr>
        <sz val="10"/>
        <rFont val="Arial Narrow"/>
        <charset val="0"/>
      </rPr>
      <t>/</t>
    </r>
    <r>
      <rPr>
        <sz val="10"/>
        <rFont val="宋体"/>
        <charset val="134"/>
      </rPr>
      <t>吨·公里</t>
    </r>
  </si>
  <si>
    <r>
      <rPr>
        <sz val="10"/>
        <rFont val="宋体"/>
        <charset val="134"/>
      </rPr>
      <t>基本运价</t>
    </r>
    <r>
      <rPr>
        <sz val="10"/>
        <rFont val="Arial"/>
        <charset val="0"/>
      </rPr>
      <t>×</t>
    </r>
    <r>
      <rPr>
        <sz val="10"/>
        <rFont val="宋体"/>
        <charset val="134"/>
      </rPr>
      <t>50%</t>
    </r>
    <r>
      <rPr>
        <sz val="10"/>
        <rFont val="Arial"/>
        <charset val="0"/>
      </rPr>
      <t>×</t>
    </r>
    <r>
      <rPr>
        <sz val="10"/>
        <rFont val="宋体"/>
        <charset val="134"/>
      </rPr>
      <t>车辆核定载重吨位</t>
    </r>
    <r>
      <rPr>
        <sz val="10"/>
        <rFont val="Arial"/>
        <charset val="0"/>
      </rPr>
      <t>×</t>
    </r>
    <r>
      <rPr>
        <sz val="10"/>
        <rFont val="宋体"/>
        <charset val="134"/>
      </rPr>
      <t>空驶里程</t>
    </r>
  </si>
  <si>
    <r>
      <rPr>
        <sz val="10"/>
        <rFont val="宋体"/>
        <charset val="134"/>
      </rPr>
      <t>每吨次按</t>
    </r>
    <r>
      <rPr>
        <sz val="10"/>
        <rFont val="Arial Narrow"/>
        <charset val="0"/>
      </rPr>
      <t>6.0</t>
    </r>
    <r>
      <rPr>
        <sz val="10"/>
        <rFont val="宋体"/>
        <charset val="134"/>
      </rPr>
      <t>元计</t>
    </r>
  </si>
  <si>
    <r>
      <rPr>
        <sz val="10"/>
        <rFont val="宋体"/>
        <charset val="134"/>
      </rPr>
      <t>每吨次按</t>
    </r>
    <r>
      <rPr>
        <sz val="10"/>
        <rFont val="Arial Narrow"/>
        <charset val="0"/>
      </rPr>
      <t>0.5</t>
    </r>
    <r>
      <rPr>
        <sz val="10"/>
        <rFont val="宋体"/>
        <charset val="134"/>
      </rPr>
      <t>元计</t>
    </r>
  </si>
  <si>
    <t>盐湖大厦电梯设备</t>
  </si>
  <si>
    <t>盐湖大厦锅炉</t>
  </si>
  <si>
    <t>回收金属种类</t>
  </si>
  <si>
    <t>回收重量（t）</t>
  </si>
  <si>
    <t>7-1</t>
  </si>
  <si>
    <t>立柜式消防报警主机</t>
  </si>
  <si>
    <t>7-2</t>
  </si>
  <si>
    <t>电池</t>
  </si>
  <si>
    <t>废铅</t>
  </si>
  <si>
    <t>7-3</t>
  </si>
  <si>
    <t>回路板</t>
  </si>
  <si>
    <t>块</t>
  </si>
  <si>
    <t>7-4</t>
  </si>
  <si>
    <t>烟感</t>
  </si>
  <si>
    <t>7-5</t>
  </si>
  <si>
    <t>手动报警按钮</t>
  </si>
  <si>
    <t>/</t>
  </si>
  <si>
    <t>7-6</t>
  </si>
  <si>
    <t>消防电话</t>
  </si>
  <si>
    <t>7-7</t>
  </si>
  <si>
    <t>消火栓报警按钮</t>
  </si>
  <si>
    <t>7-8</t>
  </si>
  <si>
    <t>声光报警器</t>
  </si>
  <si>
    <t>7-9</t>
  </si>
  <si>
    <t>输入输出模块</t>
  </si>
  <si>
    <t>7-10</t>
  </si>
  <si>
    <t>单输入模块</t>
  </si>
  <si>
    <t>7-11</t>
  </si>
  <si>
    <t>单输出模块</t>
  </si>
  <si>
    <t>7-12</t>
  </si>
  <si>
    <t>喷淋头</t>
  </si>
  <si>
    <t>7-13</t>
  </si>
  <si>
    <t>应急指示灯</t>
  </si>
  <si>
    <t>7-14</t>
  </si>
  <si>
    <t>灭火器</t>
  </si>
  <si>
    <t>7-15</t>
  </si>
  <si>
    <t>安全防火门</t>
  </si>
  <si>
    <t>7-16</t>
  </si>
  <si>
    <t>消防泵</t>
  </si>
  <si>
    <t>7-17</t>
  </si>
  <si>
    <t>消防栓水管</t>
  </si>
  <si>
    <t>米</t>
  </si>
  <si>
    <t>废钢/铁</t>
  </si>
  <si>
    <t>7-18</t>
  </si>
  <si>
    <t>喷淋钢管</t>
  </si>
  <si>
    <t>7-19</t>
  </si>
  <si>
    <t>消防栓</t>
  </si>
  <si>
    <t>7-20</t>
  </si>
  <si>
    <t>废钢-现场清查量</t>
  </si>
  <si>
    <t>吨</t>
  </si>
  <si>
    <t>废钢</t>
  </si>
  <si>
    <t>消防报警系统-废钢材重量估算表</t>
  </si>
  <si>
    <r>
      <rPr>
        <sz val="11"/>
        <rFont val="宋体"/>
        <charset val="134"/>
      </rPr>
      <t>单位：m/m</t>
    </r>
    <r>
      <rPr>
        <vertAlign val="superscript"/>
        <sz val="11"/>
        <rFont val="宋体"/>
        <charset val="134"/>
      </rPr>
      <t>2</t>
    </r>
    <r>
      <rPr>
        <sz val="11"/>
        <rFont val="宋体"/>
        <charset val="134"/>
      </rPr>
      <t>、吨/m、吨</t>
    </r>
  </si>
  <si>
    <t>废钢类别</t>
  </si>
  <si>
    <t>长度/面积</t>
  </si>
  <si>
    <t>单位长度重量/单位面积重量</t>
  </si>
  <si>
    <t>总重量</t>
  </si>
  <si>
    <t>镀锌钢管</t>
  </si>
  <si>
    <t>Ф33</t>
  </si>
  <si>
    <t>Ф42</t>
  </si>
  <si>
    <t>Ф59</t>
  </si>
  <si>
    <t>Ф75</t>
  </si>
  <si>
    <r>
      <rPr>
        <sz val="10"/>
        <rFont val="宋体"/>
        <charset val="134"/>
      </rPr>
      <t>镀锌钢管</t>
    </r>
    <r>
      <rPr>
        <sz val="10"/>
        <rFont val="Arial Narrow"/>
        <charset val="0"/>
      </rPr>
      <t>/</t>
    </r>
    <r>
      <rPr>
        <sz val="10"/>
        <rFont val="宋体"/>
        <charset val="134"/>
      </rPr>
      <t>焊接钢管</t>
    </r>
  </si>
  <si>
    <r>
      <rPr>
        <sz val="10"/>
        <rFont val="宋体"/>
        <charset val="134"/>
      </rPr>
      <t>Ф</t>
    </r>
    <r>
      <rPr>
        <sz val="10"/>
        <rFont val="Arial Narrow"/>
        <charset val="0"/>
      </rPr>
      <t>113</t>
    </r>
  </si>
  <si>
    <t>Ф165</t>
  </si>
  <si>
    <r>
      <rPr>
        <sz val="10"/>
        <rFont val="宋体"/>
        <charset val="134"/>
      </rPr>
      <t>Ф</t>
    </r>
    <r>
      <rPr>
        <sz val="10"/>
        <rFont val="Arial Narrow"/>
        <charset val="0"/>
      </rPr>
      <t>140</t>
    </r>
  </si>
  <si>
    <r>
      <rPr>
        <sz val="10"/>
        <rFont val="宋体"/>
        <charset val="134"/>
      </rPr>
      <t>Ф</t>
    </r>
    <r>
      <rPr>
        <sz val="10"/>
        <rFont val="Arial Narrow"/>
        <charset val="0"/>
      </rPr>
      <t>220</t>
    </r>
  </si>
  <si>
    <t>钢板底座</t>
  </si>
  <si>
    <r>
      <rPr>
        <sz val="10"/>
        <rFont val="Arial Narrow"/>
        <charset val="0"/>
      </rPr>
      <t>40</t>
    </r>
    <r>
      <rPr>
        <sz val="10"/>
        <rFont val="Arial"/>
        <charset val="0"/>
      </rPr>
      <t>×</t>
    </r>
    <r>
      <rPr>
        <sz val="10"/>
        <rFont val="Arial Narrow"/>
        <charset val="0"/>
      </rPr>
      <t>40</t>
    </r>
    <r>
      <rPr>
        <sz val="10"/>
        <rFont val="Arial"/>
        <charset val="0"/>
      </rPr>
      <t>×</t>
    </r>
    <r>
      <rPr>
        <sz val="10"/>
        <rFont val="Arial Narrow"/>
        <charset val="0"/>
      </rPr>
      <t>8</t>
    </r>
  </si>
  <si>
    <t>土地权 证编号</t>
  </si>
  <si>
    <t>批准年限</t>
  </si>
  <si>
    <r>
      <rPr>
        <sz val="12"/>
        <rFont val="宋体"/>
        <charset val="134"/>
      </rPr>
      <t>面积 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</si>
  <si>
    <t>原始入帐价值</t>
  </si>
  <si>
    <t>评价价值</t>
  </si>
  <si>
    <t>增值率</t>
  </si>
  <si>
    <t>4 - 7 - 1</t>
  </si>
  <si>
    <t>在建工程——土建工程</t>
  </si>
  <si>
    <t>4 - 7 - 2</t>
  </si>
  <si>
    <t>在建工程——设备安装工程</t>
  </si>
  <si>
    <t>在建工程合计</t>
  </si>
  <si>
    <t>减：在建工程减值准备</t>
  </si>
  <si>
    <t>序</t>
  </si>
  <si>
    <t>项目名称</t>
  </si>
  <si>
    <t>建筑面积/容积</t>
  </si>
  <si>
    <t>开工</t>
  </si>
  <si>
    <t>预计完</t>
  </si>
  <si>
    <t>形象</t>
  </si>
  <si>
    <t>付款</t>
  </si>
  <si>
    <t>号</t>
  </si>
  <si>
    <t>日期</t>
  </si>
  <si>
    <t>工日期</t>
  </si>
  <si>
    <t>进度</t>
  </si>
  <si>
    <t>比例</t>
  </si>
  <si>
    <t>减：在建土建工程准备</t>
  </si>
  <si>
    <t>开工日期</t>
  </si>
  <si>
    <t>预计完工日期</t>
  </si>
  <si>
    <t>设备费</t>
  </si>
  <si>
    <t>安装费及其它</t>
  </si>
  <si>
    <t>工程项目</t>
  </si>
  <si>
    <t>计量</t>
  </si>
  <si>
    <t xml:space="preserve"> 评估值</t>
  </si>
  <si>
    <t>减：工程物资减值准备</t>
  </si>
  <si>
    <t>待处理资产名称</t>
  </si>
  <si>
    <t>合　　　计</t>
  </si>
  <si>
    <t>种类</t>
  </si>
  <si>
    <t>群别</t>
  </si>
  <si>
    <t>增值率（%)</t>
  </si>
  <si>
    <t>减：生产性生物资产减值准备</t>
  </si>
  <si>
    <t>类别</t>
  </si>
  <si>
    <t>矿区（或油田）</t>
  </si>
  <si>
    <t>形成日期</t>
  </si>
  <si>
    <t>来源（购入、自行建造）</t>
  </si>
  <si>
    <t xml:space="preserve"> 账面价值</t>
  </si>
  <si>
    <r>
      <rPr>
        <sz val="12"/>
        <rFont val="宋体"/>
        <charset val="134"/>
      </rPr>
      <t>成新率</t>
    </r>
    <r>
      <rPr>
        <sz val="10"/>
        <rFont val="宋体"/>
        <charset val="134"/>
      </rPr>
      <t>（％）</t>
    </r>
  </si>
  <si>
    <t xml:space="preserve">减：油气资产减值准备 </t>
  </si>
  <si>
    <r>
      <rPr>
        <sz val="12"/>
        <rFont val="宋体"/>
        <charset val="134"/>
      </rPr>
      <t>增值率（</t>
    </r>
    <r>
      <rPr>
        <sz val="12"/>
        <rFont val="Times New Roman"/>
        <charset val="0"/>
      </rPr>
      <t>%</t>
    </r>
    <r>
      <rPr>
        <sz val="12"/>
        <rFont val="宋体"/>
        <charset val="134"/>
      </rPr>
      <t>）</t>
    </r>
  </si>
  <si>
    <t>4－12－1</t>
  </si>
  <si>
    <t>无形资产 — 土地使用权</t>
  </si>
  <si>
    <t>4－12－2</t>
  </si>
  <si>
    <t>无形资产 — 矿业权</t>
  </si>
  <si>
    <t>4－12－3</t>
  </si>
  <si>
    <t>无形资产 — 其他无形资产</t>
  </si>
  <si>
    <t>　</t>
  </si>
  <si>
    <t>减：无形资产减值准备</t>
  </si>
  <si>
    <r>
      <rPr>
        <sz val="11"/>
        <rFont val="宋体"/>
        <charset val="134"/>
      </rPr>
      <t>面积</t>
    </r>
    <r>
      <rPr>
        <sz val="11"/>
        <rFont val="Times New Roman"/>
        <charset val="0"/>
      </rPr>
      <t>m2</t>
    </r>
  </si>
  <si>
    <t>名称、种类（探矿权/采矿权）</t>
  </si>
  <si>
    <t>勘查（采矿）许可证编号</t>
  </si>
  <si>
    <t>取得方式</t>
  </si>
  <si>
    <t>剩余有效年限</t>
  </si>
  <si>
    <t>勘查开发阶段</t>
  </si>
  <si>
    <t>核定(批准)生产规模</t>
  </si>
  <si>
    <t>无形资产名称和内容</t>
  </si>
  <si>
    <t>法定/预计使用年限</t>
  </si>
  <si>
    <t>尚可使用年限</t>
  </si>
  <si>
    <t>内容或名称</t>
  </si>
  <si>
    <t>表 4 - 15</t>
  </si>
  <si>
    <t xml:space="preserve">费用名称或内容 </t>
  </si>
  <si>
    <t>原始发生额</t>
  </si>
  <si>
    <t>预计摊销月数</t>
  </si>
  <si>
    <t>帐面值</t>
  </si>
  <si>
    <t>清查调整数</t>
  </si>
  <si>
    <t>尚存收益月数</t>
  </si>
  <si>
    <t>增值额</t>
  </si>
  <si>
    <t>5 - 1</t>
  </si>
  <si>
    <t>短期借款</t>
  </si>
  <si>
    <t>5 - 2</t>
  </si>
  <si>
    <t>交易性金融负债</t>
  </si>
  <si>
    <t>5 - 3</t>
  </si>
  <si>
    <t>应付票据</t>
  </si>
  <si>
    <t>5 - 4</t>
  </si>
  <si>
    <t>应付账款</t>
  </si>
  <si>
    <t>5 - 5</t>
  </si>
  <si>
    <t>预收款项</t>
  </si>
  <si>
    <t>5 - 6</t>
  </si>
  <si>
    <t>应付职工薪酬</t>
  </si>
  <si>
    <t>5 - 7</t>
  </si>
  <si>
    <t>应交税费</t>
  </si>
  <si>
    <t>5 - 8</t>
  </si>
  <si>
    <t>应付利息</t>
  </si>
  <si>
    <t>5 - 9</t>
  </si>
  <si>
    <t>应付股利(应付利润)</t>
  </si>
  <si>
    <t>5 - 10</t>
  </si>
  <si>
    <t>其他应付款</t>
  </si>
  <si>
    <t>5 - 11</t>
  </si>
  <si>
    <t>一年内到期的非流动负债</t>
  </si>
  <si>
    <t>5 - 12</t>
  </si>
  <si>
    <t>其他流动负债</t>
  </si>
  <si>
    <t>放款银行(或机构)名称</t>
  </si>
  <si>
    <r>
      <rPr>
        <sz val="12"/>
        <rFont val="宋体"/>
        <charset val="134"/>
      </rPr>
      <t>月利率</t>
    </r>
    <r>
      <rPr>
        <sz val="12"/>
        <rFont val="Times New Roman"/>
        <charset val="0"/>
      </rPr>
      <t>(%)</t>
    </r>
  </si>
  <si>
    <t>外币金额</t>
  </si>
  <si>
    <t>外币基准日汇率</t>
  </si>
  <si>
    <t>内容业务</t>
  </si>
  <si>
    <r>
      <rPr>
        <sz val="12"/>
        <rFont val="宋体"/>
        <charset val="134"/>
      </rPr>
      <t>户名</t>
    </r>
    <r>
      <rPr>
        <sz val="12"/>
        <rFont val="Times New Roman"/>
        <charset val="0"/>
      </rPr>
      <t>(</t>
    </r>
    <r>
      <rPr>
        <sz val="12"/>
        <rFont val="宋体"/>
        <charset val="134"/>
      </rPr>
      <t>结算对象</t>
    </r>
    <r>
      <rPr>
        <sz val="12"/>
        <rFont val="Times New Roman"/>
        <charset val="0"/>
      </rPr>
      <t>)</t>
    </r>
  </si>
  <si>
    <t>票面利率</t>
  </si>
  <si>
    <r>
      <rPr>
        <sz val="12"/>
        <rFont val="宋体"/>
        <charset val="134"/>
      </rPr>
      <t>合</t>
    </r>
    <r>
      <rPr>
        <sz val="12"/>
        <rFont val="Times New Roman"/>
        <charset val="0"/>
      </rPr>
      <t xml:space="preserve">        </t>
    </r>
    <r>
      <rPr>
        <sz val="12"/>
        <rFont val="宋体"/>
        <charset val="134"/>
      </rPr>
      <t>计</t>
    </r>
  </si>
  <si>
    <t>户名(结算对象)</t>
  </si>
  <si>
    <r>
      <rPr>
        <sz val="11"/>
        <rFont val="宋体"/>
        <charset val="134"/>
      </rPr>
      <t>委托代销单位名称</t>
    </r>
    <r>
      <rPr>
        <sz val="11"/>
        <rFont val="Times New Roman"/>
        <charset val="0"/>
      </rPr>
      <t>(</t>
    </r>
    <r>
      <rPr>
        <sz val="11"/>
        <rFont val="宋体"/>
        <charset val="134"/>
      </rPr>
      <t>结算对象</t>
    </r>
    <r>
      <rPr>
        <sz val="11"/>
        <rFont val="Times New Roman"/>
        <charset val="0"/>
      </rPr>
      <t>)</t>
    </r>
  </si>
  <si>
    <t>代销业务内容</t>
  </si>
  <si>
    <t>调整后帐面值</t>
  </si>
  <si>
    <t>投资单位名称（股东）</t>
  </si>
  <si>
    <t>利润所属期间</t>
  </si>
  <si>
    <t>工资、奖金、津贴和补贴</t>
  </si>
  <si>
    <t>职工福利费</t>
  </si>
  <si>
    <t>医疗保险费</t>
  </si>
  <si>
    <t>基本养老保险费</t>
  </si>
  <si>
    <t>年金缴费</t>
  </si>
  <si>
    <t>失业保险费</t>
  </si>
  <si>
    <t>工商保险费</t>
  </si>
  <si>
    <t>生育保险费</t>
  </si>
  <si>
    <t>住房公积金</t>
  </si>
  <si>
    <t>工会经费</t>
  </si>
  <si>
    <t>职工教育经费</t>
  </si>
  <si>
    <t>非货币性福利</t>
  </si>
  <si>
    <t>辞退福利</t>
  </si>
  <si>
    <t>股份支付</t>
  </si>
  <si>
    <t>其他</t>
  </si>
  <si>
    <t>征税机关</t>
  </si>
  <si>
    <t>税费种类</t>
  </si>
  <si>
    <t>合      计</t>
  </si>
  <si>
    <t>利息率（％）</t>
  </si>
  <si>
    <t>结算项目</t>
  </si>
  <si>
    <r>
      <rPr>
        <sz val="12"/>
        <rFont val="宋体"/>
        <charset val="134"/>
      </rPr>
      <t>票面月利率</t>
    </r>
    <r>
      <rPr>
        <sz val="12"/>
        <rFont val="Times New Roman"/>
        <charset val="0"/>
      </rPr>
      <t>%</t>
    </r>
  </si>
  <si>
    <t>6 - 1</t>
  </si>
  <si>
    <t>6 - 2</t>
  </si>
  <si>
    <t>6 - 3</t>
  </si>
  <si>
    <t>6 - 4</t>
  </si>
  <si>
    <t>6 - 5</t>
  </si>
  <si>
    <t>6 - 6</t>
  </si>
  <si>
    <t>6 - 7</t>
  </si>
  <si>
    <t>放款银行（或机构）名称</t>
  </si>
  <si>
    <t>月利率（%）</t>
  </si>
  <si>
    <t>债券发行单位</t>
  </si>
  <si>
    <r>
      <rPr>
        <sz val="12"/>
        <rFont val="宋体"/>
        <charset val="134"/>
      </rPr>
      <t>票面年利率</t>
    </r>
    <r>
      <rPr>
        <sz val="10"/>
        <rFont val="宋体"/>
        <charset val="134"/>
      </rPr>
      <t>（％）</t>
    </r>
  </si>
  <si>
    <t>表 6 - 3</t>
  </si>
  <si>
    <t>初始额</t>
  </si>
  <si>
    <t>利息及汇率净损失</t>
  </si>
  <si>
    <t>款项内容</t>
  </si>
  <si>
    <t>核算内容</t>
  </si>
  <si>
    <t>内容</t>
  </si>
</sst>
</file>

<file path=xl/styles.xml><?xml version="1.0" encoding="utf-8"?>
<styleSheet xmlns="http://schemas.openxmlformats.org/spreadsheetml/2006/main">
  <numFmts count="32">
    <numFmt numFmtId="41" formatCode="_ * #,##0_ ;_ * \-#,##0_ ;_ * &quot;-&quot;_ ;_ @_ "/>
    <numFmt numFmtId="43" formatCode="_ * #,##0.00_ ;_ * \-#,##0.00_ ;_ * &quot;-&quot;??_ ;_ @_ "/>
    <numFmt numFmtId="176" formatCode="0.0_);[Red]\(0.0\)"/>
    <numFmt numFmtId="177" formatCode="_(* #,##0.00_);_(* \(#,##0.00\);_(* &quot;-&quot;??_);_(@_)"/>
    <numFmt numFmtId="178" formatCode="#,##0.00_);[Red]\(#,##0.00\)"/>
    <numFmt numFmtId="179" formatCode="0.00_ "/>
    <numFmt numFmtId="180" formatCode="_(&quot;￥&quot;* #,##0.00_);_(&quot;￥&quot;* \(#,##0.00\);_(&quot;￥&quot;* &quot;-&quot;??_);_(@_)"/>
    <numFmt numFmtId="181" formatCode="yyyy\-mm"/>
    <numFmt numFmtId="182" formatCode="_(&quot;￥&quot;* #,##0_);_(&quot;￥&quot;* \(#,##0\);_(&quot;￥&quot;* &quot;-&quot;_);_(@_)"/>
    <numFmt numFmtId="183" formatCode="_(* #,##0_);_(* \(#,##0\);_(* &quot;-&quot;_);_(@_)"/>
    <numFmt numFmtId="184" formatCode="&quot;?#,##0;\(&quot;&quot;?&quot;#,##0\)"/>
    <numFmt numFmtId="185" formatCode="#,##0;\(#,##0\)"/>
    <numFmt numFmtId="186" formatCode="\$#,##0;\(\$#,##0\)"/>
    <numFmt numFmtId="187" formatCode="#,##0_);[Red]\(#,##0\)"/>
    <numFmt numFmtId="188" formatCode="\$#,##0.00;\(\$#,##0.00\)"/>
    <numFmt numFmtId="189" formatCode="_-* #,##0_-;\-* #,##0_-;_-* &quot;-&quot;_-;_-@_-"/>
    <numFmt numFmtId="190" formatCode="0.0"/>
    <numFmt numFmtId="191" formatCode="_-* #,##0.00_-;\-* #,##0.00_-;_-* &quot;-&quot;??_-;_-@_-"/>
    <numFmt numFmtId="192" formatCode="yy/mm"/>
    <numFmt numFmtId="193" formatCode="#,##0.00_);\(#,##0.00\)"/>
    <numFmt numFmtId="194" formatCode="#,##0_ "/>
    <numFmt numFmtId="195" formatCode="0.0000"/>
    <numFmt numFmtId="196" formatCode="0_);[Red]\(0\)"/>
    <numFmt numFmtId="197" formatCode="#,##0.00_ "/>
    <numFmt numFmtId="198" formatCode="0_ "/>
    <numFmt numFmtId="199" formatCode="_(* #,##0_);_(* \(#,##0\);_(* &quot;-&quot;??_);_(@_)"/>
    <numFmt numFmtId="200" formatCode="0.00_);[Red]\(0.00\)"/>
    <numFmt numFmtId="201" formatCode="0.000_ "/>
    <numFmt numFmtId="202" formatCode="0.0_ "/>
    <numFmt numFmtId="203" formatCode="0.0%"/>
    <numFmt numFmtId="204" formatCode="000000"/>
    <numFmt numFmtId="205" formatCode="_(&quot;￥&quot;* #,##0_);_(&quot;￥&quot;* \(#,##0\);_(&quot;￥&quot;* &quot;-&quot;??_);_(@_)"/>
  </numFmts>
  <fonts count="85">
    <font>
      <sz val="12"/>
      <name val="Times New Roman"/>
      <charset val="0"/>
    </font>
    <font>
      <sz val="12"/>
      <name val="宋体"/>
      <charset val="134"/>
    </font>
    <font>
      <sz val="11"/>
      <name val="Times New Roman"/>
      <charset val="0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Times New Roman"/>
      <charset val="0"/>
    </font>
    <font>
      <b/>
      <sz val="12"/>
      <name val="Times New Roman"/>
      <charset val="0"/>
    </font>
    <font>
      <sz val="11"/>
      <color indexed="8"/>
      <name val="Times New Roman"/>
      <charset val="0"/>
    </font>
    <font>
      <sz val="12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6"/>
      <name val="Times New Roman"/>
      <charset val="0"/>
    </font>
    <font>
      <b/>
      <sz val="16"/>
      <name val="Times New Roman"/>
      <charset val="0"/>
    </font>
    <font>
      <sz val="9"/>
      <name val="宋体"/>
      <charset val="134"/>
    </font>
    <font>
      <sz val="10"/>
      <name val="宋体"/>
      <charset val="134"/>
    </font>
    <font>
      <u/>
      <sz val="12"/>
      <name val="宋体"/>
      <charset val="134"/>
    </font>
    <font>
      <b/>
      <sz val="20"/>
      <name val="宋体"/>
      <charset val="134"/>
    </font>
    <font>
      <b/>
      <sz val="20"/>
      <name val="Times New Roman"/>
      <charset val="0"/>
    </font>
    <font>
      <sz val="20"/>
      <name val="宋体"/>
      <charset val="134"/>
    </font>
    <font>
      <sz val="20"/>
      <name val="Times New Roman"/>
      <charset val="0"/>
    </font>
    <font>
      <sz val="10"/>
      <name val="Arial Narrow"/>
      <charset val="0"/>
    </font>
    <font>
      <b/>
      <sz val="10"/>
      <name val="宋体"/>
      <charset val="134"/>
    </font>
    <font>
      <b/>
      <sz val="10"/>
      <name val="Arial Narrow"/>
      <charset val="0"/>
    </font>
    <font>
      <sz val="10"/>
      <name val="Times New Roman"/>
      <charset val="0"/>
    </font>
    <font>
      <sz val="9"/>
      <name val="Times New Roman"/>
      <charset val="0"/>
    </font>
    <font>
      <b/>
      <sz val="16"/>
      <name val="宋体"/>
      <charset val="134"/>
    </font>
    <font>
      <sz val="11"/>
      <name val="Arial Narrow"/>
      <charset val="0"/>
    </font>
    <font>
      <sz val="11"/>
      <color indexed="8"/>
      <name val="Arial Narrow"/>
      <charset val="0"/>
    </font>
    <font>
      <b/>
      <sz val="11"/>
      <name val="Arial Narrow"/>
      <charset val="0"/>
    </font>
    <font>
      <b/>
      <sz val="22"/>
      <name val="宋体"/>
      <charset val="0"/>
    </font>
    <font>
      <b/>
      <sz val="14"/>
      <name val="宋体"/>
      <charset val="134"/>
    </font>
    <font>
      <sz val="9"/>
      <name val="宋体"/>
      <charset val="0"/>
    </font>
    <font>
      <sz val="10"/>
      <color indexed="8"/>
      <name val="Arial Narrow"/>
      <charset val="0"/>
    </font>
    <font>
      <sz val="10"/>
      <color rgb="FF000000"/>
      <name val="宋体"/>
      <charset val="134"/>
    </font>
    <font>
      <sz val="9"/>
      <name val="Arial Narrow"/>
      <charset val="0"/>
    </font>
    <font>
      <sz val="12"/>
      <name val="Arial Narrow"/>
      <charset val="0"/>
    </font>
    <font>
      <sz val="8"/>
      <name val="宋体"/>
      <charset val="134"/>
    </font>
    <font>
      <sz val="10"/>
      <name val="Arial"/>
      <charset val="0"/>
    </font>
    <font>
      <b/>
      <sz val="22"/>
      <name val="Times New Roman"/>
      <charset val="0"/>
    </font>
    <font>
      <sz val="14"/>
      <name val="宋体"/>
      <charset val="134"/>
    </font>
    <font>
      <b/>
      <sz val="10.5"/>
      <name val="宋体"/>
      <charset val="134"/>
    </font>
    <font>
      <b/>
      <sz val="10.5"/>
      <name val="Arial Narrow"/>
      <charset val="0"/>
    </font>
    <font>
      <sz val="8"/>
      <name val="Times New Roman"/>
      <charset val="0"/>
    </font>
    <font>
      <b/>
      <i/>
      <sz val="12"/>
      <name val="Times New Roman"/>
      <charset val="0"/>
    </font>
    <font>
      <vertAlign val="superscript"/>
      <sz val="11"/>
      <name val="Arial Narrow"/>
      <charset val="0"/>
    </font>
    <font>
      <b/>
      <sz val="10"/>
      <name val="Times New Roman"/>
      <charset val="0"/>
    </font>
    <font>
      <vertAlign val="superscript"/>
      <sz val="11"/>
      <name val="Times New Roman"/>
      <charset val="0"/>
    </font>
    <font>
      <sz val="16"/>
      <name val="宋体"/>
      <charset val="134"/>
    </font>
    <font>
      <b/>
      <sz val="12"/>
      <color indexed="8"/>
      <name val="宋体"/>
      <charset val="134"/>
    </font>
    <font>
      <b/>
      <sz val="14"/>
      <name val="Times New Roman"/>
      <charset val="0"/>
    </font>
    <font>
      <sz val="10"/>
      <color indexed="9"/>
      <name val="宋体"/>
      <charset val="134"/>
    </font>
    <font>
      <sz val="14"/>
      <name val="Times New Roman"/>
      <charset val="0"/>
    </font>
    <font>
      <b/>
      <i/>
      <sz val="11"/>
      <name val="宋体"/>
      <charset val="134"/>
    </font>
    <font>
      <sz val="11"/>
      <color indexed="9"/>
      <name val="宋体"/>
      <charset val="134"/>
    </font>
    <font>
      <b/>
      <i/>
      <sz val="11"/>
      <name val="Times New Roman"/>
      <charset val="0"/>
    </font>
    <font>
      <b/>
      <i/>
      <sz val="14"/>
      <name val="宋体"/>
      <charset val="134"/>
    </font>
    <font>
      <i/>
      <sz val="14"/>
      <name val="宋体"/>
      <charset val="134"/>
    </font>
    <font>
      <b/>
      <i/>
      <sz val="12"/>
      <name val="宋体"/>
      <charset val="134"/>
    </font>
    <font>
      <i/>
      <sz val="12"/>
      <name val="Times New Roman"/>
      <charset val="0"/>
    </font>
    <font>
      <b/>
      <sz val="22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u/>
      <sz val="12"/>
      <color indexed="12"/>
      <name val="Times New Roman"/>
      <charset val="0"/>
    </font>
    <font>
      <u/>
      <sz val="12"/>
      <color indexed="36"/>
      <name val="Times New Roman"/>
      <charset val="0"/>
    </font>
    <font>
      <b/>
      <sz val="11"/>
      <color indexed="57"/>
      <name val="宋体"/>
      <charset val="134"/>
    </font>
    <font>
      <sz val="11"/>
      <color indexed="10"/>
      <name val="宋体"/>
      <charset val="134"/>
    </font>
    <font>
      <b/>
      <sz val="18"/>
      <color indexed="57"/>
      <name val="宋体"/>
      <charset val="134"/>
    </font>
    <font>
      <i/>
      <sz val="11"/>
      <color indexed="23"/>
      <name val="宋体"/>
      <charset val="134"/>
    </font>
    <font>
      <b/>
      <sz val="15"/>
      <color indexed="57"/>
      <name val="宋体"/>
      <charset val="134"/>
    </font>
    <font>
      <b/>
      <sz val="13"/>
      <color indexed="57"/>
      <name val="宋体"/>
      <charset val="134"/>
    </font>
    <font>
      <b/>
      <sz val="11"/>
      <color indexed="63"/>
      <name val="宋体"/>
      <charset val="134"/>
    </font>
    <font>
      <b/>
      <sz val="11"/>
      <color indexed="51"/>
      <name val="宋体"/>
      <charset val="134"/>
    </font>
    <font>
      <b/>
      <sz val="11"/>
      <color indexed="9"/>
      <name val="宋体"/>
      <charset val="134"/>
    </font>
    <font>
      <sz val="11"/>
      <color indexed="51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0"/>
      <color indexed="8"/>
      <name val="Arial"/>
      <charset val="0"/>
    </font>
    <font>
      <vertAlign val="superscript"/>
      <sz val="12"/>
      <name val="宋体"/>
      <charset val="134"/>
    </font>
    <font>
      <vertAlign val="superscript"/>
      <sz val="11"/>
      <name val="宋体"/>
      <charset val="134"/>
    </font>
    <font>
      <sz val="11"/>
      <name val="Arial Narrow"/>
      <charset val="134"/>
    </font>
    <font>
      <sz val="11"/>
      <name val="宋体"/>
      <charset val="0"/>
    </font>
    <font>
      <vertAlign val="superscript"/>
      <sz val="10"/>
      <name val="Times New Roman"/>
      <charset val="0"/>
    </font>
    <font>
      <b/>
      <sz val="9"/>
      <name val="宋体"/>
      <charset val="134"/>
    </font>
    <font>
      <sz val="9"/>
      <name val="宋体"/>
      <charset val="13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24"/>
      </top>
      <bottom style="double">
        <color indexed="24"/>
      </bottom>
      <diagonal/>
    </border>
  </borders>
  <cellStyleXfs count="70">
    <xf numFmtId="0" fontId="0" fillId="0" borderId="0"/>
    <xf numFmtId="182" fontId="0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60" fillId="5" borderId="16" applyNumberFormat="0" applyAlignment="0" applyProtection="0">
      <alignment vertical="center"/>
    </xf>
    <xf numFmtId="180" fontId="0" fillId="0" borderId="0" applyFont="0" applyFill="0" applyBorder="0" applyAlignment="0" applyProtection="0"/>
    <xf numFmtId="183" fontId="0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184" fontId="23" fillId="0" borderId="0" applyProtection="0"/>
    <xf numFmtId="0" fontId="53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10" fillId="7" borderId="17" applyNumberFormat="0" applyFont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18" applyNumberFormat="0" applyFill="0" applyAlignment="0" applyProtection="0">
      <alignment vertical="center"/>
    </xf>
    <xf numFmtId="0" fontId="69" fillId="0" borderId="18" applyNumberFormat="0" applyFill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64" fillId="0" borderId="19" applyNumberFormat="0" applyFill="0" applyAlignment="0" applyProtection="0">
      <alignment vertical="center"/>
    </xf>
    <xf numFmtId="0" fontId="53" fillId="3" borderId="0" applyNumberFormat="0" applyBorder="0" applyAlignment="0" applyProtection="0">
      <alignment vertical="center"/>
    </xf>
    <xf numFmtId="0" fontId="70" fillId="2" borderId="20" applyNumberFormat="0" applyAlignment="0" applyProtection="0">
      <alignment vertical="center"/>
    </xf>
    <xf numFmtId="0" fontId="71" fillId="2" borderId="16" applyNumberFormat="0" applyAlignment="0" applyProtection="0">
      <alignment vertical="center"/>
    </xf>
    <xf numFmtId="0" fontId="72" fillId="10" borderId="21" applyNumberFormat="0" applyAlignment="0" applyProtection="0">
      <alignment vertical="center"/>
    </xf>
    <xf numFmtId="0" fontId="0" fillId="0" borderId="0"/>
    <xf numFmtId="0" fontId="10" fillId="4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73" fillId="0" borderId="22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43" fontId="23" fillId="0" borderId="0" applyFont="0" applyFill="0" applyBorder="0" applyAlignment="0" applyProtection="0"/>
    <xf numFmtId="0" fontId="75" fillId="5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0"/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23" fillId="0" borderId="0"/>
    <xf numFmtId="0" fontId="53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0" borderId="0"/>
    <xf numFmtId="0" fontId="53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" fillId="0" borderId="0"/>
    <xf numFmtId="0" fontId="53" fillId="6" borderId="0" applyNumberFormat="0" applyBorder="0" applyAlignment="0" applyProtection="0">
      <alignment vertical="center"/>
    </xf>
    <xf numFmtId="185" fontId="23" fillId="0" borderId="0"/>
    <xf numFmtId="0" fontId="23" fillId="0" borderId="0" applyFont="0" applyFill="0" applyBorder="0" applyAlignment="0" applyProtection="0"/>
    <xf numFmtId="188" fontId="23" fillId="0" borderId="0"/>
    <xf numFmtId="186" fontId="23" fillId="0" borderId="0"/>
    <xf numFmtId="0" fontId="1" fillId="0" borderId="0"/>
    <xf numFmtId="0" fontId="77" fillId="0" borderId="0"/>
    <xf numFmtId="0" fontId="10" fillId="0" borderId="0">
      <alignment vertical="center"/>
    </xf>
    <xf numFmtId="0" fontId="14" fillId="0" borderId="0"/>
    <xf numFmtId="0" fontId="37" fillId="0" borderId="0"/>
    <xf numFmtId="189" fontId="0" fillId="0" borderId="0" applyFont="0" applyFill="0" applyBorder="0" applyAlignment="0" applyProtection="0"/>
    <xf numFmtId="191" fontId="0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7" fontId="1" fillId="0" borderId="0" applyFont="0" applyFill="0" applyBorder="0" applyAlignment="0" applyProtection="0"/>
  </cellStyleXfs>
  <cellXfs count="1896">
    <xf numFmtId="0" fontId="0" fillId="0" borderId="0" xfId="0"/>
    <xf numFmtId="0" fontId="1" fillId="2" borderId="0" xfId="28" applyFont="1" applyFill="1" applyAlignment="1"/>
    <xf numFmtId="0" fontId="2" fillId="2" borderId="0" xfId="28" applyFont="1" applyFill="1"/>
    <xf numFmtId="0" fontId="2" fillId="2" borderId="0" xfId="28" applyFont="1" applyFill="1" applyBorder="1" applyAlignment="1">
      <alignment horizontal="center"/>
    </xf>
    <xf numFmtId="177" fontId="2" fillId="2" borderId="0" xfId="28" applyNumberFormat="1" applyFont="1" applyFill="1"/>
    <xf numFmtId="0" fontId="2" fillId="2" borderId="0" xfId="28" applyFont="1" applyFill="1" applyBorder="1"/>
    <xf numFmtId="0" fontId="1" fillId="2" borderId="0" xfId="28" applyFont="1" applyFill="1" applyAlignment="1">
      <alignment horizontal="center"/>
    </xf>
    <xf numFmtId="0" fontId="1" fillId="2" borderId="0" xfId="28" applyFont="1" applyFill="1" applyBorder="1" applyAlignment="1" applyProtection="1">
      <alignment horizontal="left" vertical="center"/>
    </xf>
    <xf numFmtId="177" fontId="1" fillId="2" borderId="0" xfId="28" applyNumberFormat="1" applyFont="1" applyFill="1" applyBorder="1" applyAlignment="1" applyProtection="1">
      <alignment horizontal="left" vertical="center"/>
    </xf>
    <xf numFmtId="192" fontId="1" fillId="2" borderId="0" xfId="28" applyNumberFormat="1" applyFont="1" applyFill="1" applyBorder="1" applyAlignment="1" applyProtection="1">
      <alignment horizontal="right" vertical="center"/>
    </xf>
    <xf numFmtId="0" fontId="1" fillId="2" borderId="1" xfId="28" applyFont="1" applyFill="1" applyBorder="1" applyAlignment="1">
      <alignment horizontal="center"/>
    </xf>
    <xf numFmtId="177" fontId="1" fillId="2" borderId="1" xfId="28" applyNumberFormat="1" applyFont="1" applyFill="1" applyBorder="1" applyAlignment="1">
      <alignment horizontal="center"/>
    </xf>
    <xf numFmtId="0" fontId="1" fillId="2" borderId="0" xfId="28" applyFont="1" applyFill="1" applyBorder="1"/>
    <xf numFmtId="49" fontId="1" fillId="2" borderId="1" xfId="28" applyNumberFormat="1" applyFont="1" applyFill="1" applyBorder="1" applyProtection="1">
      <protection locked="0"/>
    </xf>
    <xf numFmtId="0" fontId="1" fillId="2" borderId="1" xfId="28" applyFont="1" applyFill="1" applyBorder="1" applyProtection="1">
      <protection locked="0"/>
    </xf>
    <xf numFmtId="177" fontId="1" fillId="2" borderId="1" xfId="28" applyNumberFormat="1" applyFont="1" applyFill="1" applyBorder="1" applyProtection="1">
      <protection locked="0"/>
    </xf>
    <xf numFmtId="0" fontId="1" fillId="2" borderId="0" xfId="28" applyFont="1" applyFill="1"/>
    <xf numFmtId="177" fontId="1" fillId="2" borderId="1" xfId="28" applyNumberFormat="1" applyFont="1" applyFill="1" applyBorder="1" applyAlignment="1" applyProtection="1">
      <alignment horizontal="centerContinuous"/>
      <protection locked="0"/>
    </xf>
    <xf numFmtId="177" fontId="1" fillId="2" borderId="0" xfId="28" applyNumberFormat="1" applyFont="1" applyFill="1" applyBorder="1" applyAlignment="1">
      <alignment horizontal="centerContinuous"/>
    </xf>
    <xf numFmtId="177" fontId="1" fillId="2" borderId="0" xfId="28" applyNumberFormat="1" applyFont="1" applyFill="1"/>
    <xf numFmtId="177" fontId="3" fillId="2" borderId="0" xfId="28" applyNumberFormat="1" applyFont="1" applyFill="1"/>
    <xf numFmtId="0" fontId="1" fillId="2" borderId="0" xfId="28" applyFont="1" applyFill="1" applyBorder="1" applyAlignment="1">
      <alignment horizontal="left"/>
    </xf>
    <xf numFmtId="0" fontId="2" fillId="2" borderId="0" xfId="28" applyFont="1" applyFill="1" applyBorder="1" applyAlignment="1">
      <alignment horizontal="centerContinuous"/>
    </xf>
    <xf numFmtId="0" fontId="1" fillId="0" borderId="0" xfId="28" applyFont="1" applyBorder="1"/>
    <xf numFmtId="0" fontId="1" fillId="0" borderId="0" xfId="28" applyFont="1"/>
    <xf numFmtId="0" fontId="1" fillId="2" borderId="0" xfId="28" applyFont="1" applyFill="1" applyBorder="1" applyAlignment="1">
      <alignment horizontal="center"/>
    </xf>
    <xf numFmtId="0" fontId="1" fillId="2" borderId="0" xfId="28" applyFont="1" applyFill="1" applyBorder="1" applyProtection="1">
      <protection locked="0"/>
    </xf>
    <xf numFmtId="0" fontId="1" fillId="0" borderId="0" xfId="28" applyFont="1" applyBorder="1" applyProtection="1">
      <protection locked="0"/>
    </xf>
    <xf numFmtId="0" fontId="0" fillId="0" borderId="0" xfId="28" applyBorder="1" applyProtection="1">
      <protection locked="0"/>
    </xf>
    <xf numFmtId="0" fontId="0" fillId="0" borderId="0" xfId="28"/>
    <xf numFmtId="192" fontId="0" fillId="0" borderId="0" xfId="28" applyNumberFormat="1" applyAlignment="1">
      <alignment horizontal="right"/>
    </xf>
    <xf numFmtId="4" fontId="0" fillId="0" borderId="0" xfId="28" applyNumberFormat="1" applyFont="1"/>
    <xf numFmtId="0" fontId="0" fillId="0" borderId="0" xfId="28" applyBorder="1"/>
    <xf numFmtId="0" fontId="1" fillId="0" borderId="0" xfId="28" applyFont="1" applyAlignment="1">
      <alignment horizontal="center"/>
    </xf>
    <xf numFmtId="0" fontId="1" fillId="0" borderId="0" xfId="28" applyFont="1" applyBorder="1" applyAlignment="1" applyProtection="1">
      <alignment horizontal="left" vertical="center"/>
    </xf>
    <xf numFmtId="177" fontId="1" fillId="0" borderId="0" xfId="28" applyNumberFormat="1" applyFont="1" applyBorder="1" applyAlignment="1" applyProtection="1">
      <alignment horizontal="left" vertical="center"/>
    </xf>
    <xf numFmtId="0" fontId="1" fillId="0" borderId="0" xfId="28" applyFont="1" applyAlignment="1" applyProtection="1">
      <alignment horizontal="center"/>
    </xf>
    <xf numFmtId="192" fontId="1" fillId="0" borderId="0" xfId="28" applyNumberFormat="1" applyFont="1" applyBorder="1" applyAlignment="1" applyProtection="1">
      <alignment horizontal="centerContinuous" vertical="center"/>
    </xf>
    <xf numFmtId="177" fontId="1" fillId="0" borderId="0" xfId="28" applyNumberFormat="1" applyFont="1"/>
    <xf numFmtId="192" fontId="1" fillId="0" borderId="0" xfId="28" applyNumberFormat="1" applyFont="1" applyBorder="1" applyAlignment="1" applyProtection="1">
      <alignment horizontal="right" vertical="center"/>
    </xf>
    <xf numFmtId="192" fontId="1" fillId="2" borderId="1" xfId="28" applyNumberFormat="1" applyFont="1" applyFill="1" applyBorder="1" applyAlignment="1">
      <alignment horizontal="center"/>
    </xf>
    <xf numFmtId="4" fontId="1" fillId="2" borderId="1" xfId="28" applyNumberFormat="1" applyFont="1" applyFill="1" applyBorder="1" applyAlignment="1">
      <alignment horizontal="center"/>
    </xf>
    <xf numFmtId="0" fontId="1" fillId="0" borderId="1" xfId="28" applyFont="1" applyBorder="1" applyProtection="1">
      <protection locked="0"/>
    </xf>
    <xf numFmtId="0" fontId="1" fillId="0" borderId="1" xfId="28" applyFont="1" applyBorder="1" applyAlignment="1" applyProtection="1">
      <alignment wrapText="1"/>
      <protection locked="0"/>
    </xf>
    <xf numFmtId="192" fontId="1" fillId="0" borderId="1" xfId="28" applyNumberFormat="1" applyFont="1" applyBorder="1" applyAlignment="1" applyProtection="1">
      <alignment horizontal="right"/>
      <protection locked="0"/>
    </xf>
    <xf numFmtId="4" fontId="1" fillId="0" borderId="1" xfId="28" applyNumberFormat="1" applyFont="1" applyBorder="1" applyProtection="1">
      <protection locked="0"/>
    </xf>
    <xf numFmtId="0" fontId="1" fillId="2" borderId="0" xfId="28" applyFont="1" applyFill="1" applyBorder="1" applyProtection="1"/>
    <xf numFmtId="0" fontId="1" fillId="2" borderId="0" xfId="28" applyFont="1" applyFill="1" applyBorder="1" applyAlignment="1" applyProtection="1">
      <alignment horizontal="left"/>
    </xf>
    <xf numFmtId="0" fontId="1" fillId="2" borderId="0" xfId="28" applyFont="1" applyFill="1" applyBorder="1" applyAlignment="1" applyProtection="1">
      <alignment horizontal="center"/>
    </xf>
    <xf numFmtId="0" fontId="1" fillId="0" borderId="0" xfId="28" applyFont="1" applyBorder="1" applyProtection="1"/>
    <xf numFmtId="0" fontId="1" fillId="0" borderId="0" xfId="28" applyFont="1" applyBorder="1" applyAlignment="1" applyProtection="1">
      <alignment horizontal="left"/>
    </xf>
    <xf numFmtId="0" fontId="1" fillId="0" borderId="0" xfId="28" applyFont="1" applyBorder="1" applyAlignment="1" applyProtection="1">
      <alignment horizontal="center"/>
    </xf>
    <xf numFmtId="0" fontId="1" fillId="0" borderId="0" xfId="28" applyFont="1" applyAlignment="1" applyProtection="1">
      <alignment horizontal="left"/>
    </xf>
    <xf numFmtId="0" fontId="1" fillId="0" borderId="0" xfId="28" applyFont="1" applyProtection="1"/>
    <xf numFmtId="0" fontId="0" fillId="0" borderId="0" xfId="28" applyBorder="1" applyProtection="1"/>
    <xf numFmtId="0" fontId="0" fillId="0" borderId="0" xfId="28" applyProtection="1"/>
    <xf numFmtId="0" fontId="1" fillId="2" borderId="1" xfId="28" applyFont="1" applyFill="1" applyBorder="1" applyAlignment="1">
      <alignment horizontal="center" vertical="center" wrapText="1"/>
    </xf>
    <xf numFmtId="0" fontId="1" fillId="2" borderId="0" xfId="28" applyFont="1" applyFill="1" applyBorder="1" applyAlignment="1"/>
    <xf numFmtId="0" fontId="2" fillId="2" borderId="0" xfId="28" applyFont="1" applyFill="1" applyBorder="1" applyProtection="1">
      <protection locked="0"/>
    </xf>
    <xf numFmtId="192" fontId="2" fillId="2" borderId="0" xfId="28" applyNumberFormat="1" applyFont="1" applyFill="1" applyAlignment="1">
      <alignment horizontal="right"/>
    </xf>
    <xf numFmtId="0" fontId="2" fillId="2" borderId="0" xfId="28" applyFont="1" applyFill="1" applyAlignment="1">
      <alignment wrapText="1"/>
    </xf>
    <xf numFmtId="4" fontId="2" fillId="2" borderId="0" xfId="28" applyNumberFormat="1" applyFont="1" applyFill="1"/>
    <xf numFmtId="0" fontId="1" fillId="2" borderId="0" xfId="28" applyFont="1" applyFill="1" applyBorder="1" applyAlignment="1">
      <alignment horizontal="center" vertical="center" wrapText="1"/>
    </xf>
    <xf numFmtId="0" fontId="1" fillId="2" borderId="2" xfId="28" applyFont="1" applyFill="1" applyBorder="1" applyAlignment="1">
      <alignment horizontal="center" vertical="center" wrapText="1"/>
    </xf>
    <xf numFmtId="192" fontId="1" fillId="2" borderId="0" xfId="28" applyNumberFormat="1" applyFont="1" applyFill="1" applyBorder="1" applyAlignment="1" applyProtection="1">
      <alignment horizontal="centerContinuous" vertical="center"/>
    </xf>
    <xf numFmtId="177" fontId="1" fillId="2" borderId="0" xfId="28" applyNumberFormat="1" applyFont="1" applyFill="1" applyBorder="1"/>
    <xf numFmtId="177" fontId="1" fillId="2" borderId="0" xfId="28" applyNumberFormat="1" applyFont="1" applyFill="1" applyBorder="1" applyAlignment="1" applyProtection="1">
      <alignment horizontal="right"/>
    </xf>
    <xf numFmtId="0" fontId="1" fillId="2" borderId="1" xfId="28" applyFont="1" applyFill="1" applyBorder="1" applyAlignment="1">
      <alignment horizontal="center" wrapText="1"/>
    </xf>
    <xf numFmtId="0" fontId="1" fillId="2" borderId="1" xfId="28" applyFont="1" applyFill="1" applyBorder="1" applyAlignment="1" applyProtection="1">
      <protection locked="0"/>
    </xf>
    <xf numFmtId="0" fontId="1" fillId="2" borderId="1" xfId="28" applyFont="1" applyFill="1" applyBorder="1" applyAlignment="1" applyProtection="1">
      <alignment wrapText="1"/>
      <protection locked="0"/>
    </xf>
    <xf numFmtId="192" fontId="1" fillId="2" borderId="1" xfId="28" applyNumberFormat="1" applyFont="1" applyFill="1" applyBorder="1" applyAlignment="1" applyProtection="1">
      <protection locked="0"/>
    </xf>
    <xf numFmtId="193" fontId="1" fillId="2" borderId="1" xfId="28" applyNumberFormat="1" applyFont="1" applyFill="1" applyBorder="1" applyAlignment="1" applyProtection="1">
      <protection locked="0"/>
    </xf>
    <xf numFmtId="0" fontId="1" fillId="2" borderId="1" xfId="28" applyFont="1" applyFill="1" applyBorder="1" applyAlignment="1"/>
    <xf numFmtId="192" fontId="1" fillId="2" borderId="1" xfId="28" applyNumberFormat="1" applyFont="1" applyFill="1" applyBorder="1" applyAlignment="1" applyProtection="1">
      <alignment horizontal="right"/>
      <protection locked="0"/>
    </xf>
    <xf numFmtId="193" fontId="1" fillId="2" borderId="1" xfId="28" applyNumberFormat="1" applyFont="1" applyFill="1" applyBorder="1" applyProtection="1">
      <protection locked="0"/>
    </xf>
    <xf numFmtId="0" fontId="1" fillId="2" borderId="1" xfId="28" applyFont="1" applyFill="1" applyBorder="1"/>
    <xf numFmtId="0" fontId="1" fillId="2" borderId="3" xfId="28" applyFont="1" applyFill="1" applyBorder="1" applyAlignment="1" applyProtection="1">
      <alignment horizontal="center"/>
      <protection locked="0"/>
    </xf>
    <xf numFmtId="0" fontId="1" fillId="2" borderId="2" xfId="28" applyFont="1" applyFill="1" applyBorder="1" applyAlignment="1" applyProtection="1">
      <alignment horizontal="center"/>
      <protection locked="0"/>
    </xf>
    <xf numFmtId="0" fontId="1" fillId="2" borderId="0" xfId="28" applyFont="1" applyFill="1" applyBorder="1" applyAlignment="1" applyProtection="1">
      <alignment horizontal="right"/>
    </xf>
    <xf numFmtId="0" fontId="1" fillId="2" borderId="0" xfId="28" applyFont="1" applyFill="1" applyAlignment="1" applyProtection="1">
      <alignment horizontal="left"/>
    </xf>
    <xf numFmtId="0" fontId="3" fillId="2" borderId="0" xfId="28" applyFont="1" applyFill="1" applyBorder="1" applyProtection="1"/>
    <xf numFmtId="0" fontId="2" fillId="2" borderId="0" xfId="28" applyFont="1" applyFill="1" applyBorder="1" applyProtection="1"/>
    <xf numFmtId="0" fontId="3" fillId="2" borderId="0" xfId="28" applyFont="1" applyFill="1" applyBorder="1" applyAlignment="1" applyProtection="1">
      <alignment horizontal="left"/>
    </xf>
    <xf numFmtId="0" fontId="2" fillId="2" borderId="0" xfId="28" applyFont="1" applyFill="1" applyBorder="1" applyAlignment="1" applyProtection="1">
      <alignment horizontal="right"/>
    </xf>
    <xf numFmtId="0" fontId="3" fillId="2" borderId="0" xfId="28" applyFont="1" applyFill="1" applyBorder="1" applyAlignment="1" applyProtection="1">
      <alignment horizontal="center"/>
    </xf>
    <xf numFmtId="0" fontId="2" fillId="2" borderId="0" xfId="28" applyFont="1" applyFill="1" applyProtection="1"/>
    <xf numFmtId="192" fontId="1" fillId="2" borderId="0" xfId="28" applyNumberFormat="1" applyFont="1" applyFill="1" applyBorder="1" applyAlignment="1">
      <alignment horizontal="center" vertical="center"/>
    </xf>
    <xf numFmtId="192" fontId="1" fillId="2" borderId="2" xfId="28" applyNumberFormat="1" applyFont="1" applyFill="1" applyBorder="1" applyAlignment="1">
      <alignment horizontal="center"/>
    </xf>
    <xf numFmtId="0" fontId="1" fillId="2" borderId="0" xfId="28" applyFont="1" applyFill="1" applyAlignment="1" applyProtection="1">
      <alignment horizontal="center"/>
    </xf>
    <xf numFmtId="192" fontId="4" fillId="2" borderId="0" xfId="28" applyNumberFormat="1" applyFont="1" applyFill="1" applyBorder="1" applyAlignment="1" applyProtection="1">
      <alignment horizontal="centerContinuous" vertical="center"/>
    </xf>
    <xf numFmtId="177" fontId="3" fillId="2" borderId="0" xfId="28" applyNumberFormat="1" applyFont="1" applyFill="1" applyBorder="1" applyAlignment="1" applyProtection="1">
      <alignment horizontal="right"/>
    </xf>
    <xf numFmtId="0" fontId="2" fillId="2" borderId="1" xfId="28" applyFont="1" applyFill="1" applyBorder="1" applyAlignment="1">
      <alignment horizontal="center"/>
    </xf>
    <xf numFmtId="0" fontId="2" fillId="2" borderId="1" xfId="28" applyFont="1" applyFill="1" applyBorder="1"/>
    <xf numFmtId="0" fontId="2" fillId="2" borderId="0" xfId="28" applyFont="1" applyFill="1" applyBorder="1" applyAlignment="1" applyProtection="1">
      <alignment horizontal="left"/>
    </xf>
    <xf numFmtId="0" fontId="1" fillId="2" borderId="0" xfId="28" applyFont="1" applyFill="1" applyProtection="1"/>
    <xf numFmtId="0" fontId="2" fillId="2" borderId="0" xfId="28" applyFont="1" applyFill="1" applyAlignment="1"/>
    <xf numFmtId="195" fontId="2" fillId="2" borderId="0" xfId="28" applyNumberFormat="1" applyFont="1" applyFill="1"/>
    <xf numFmtId="177" fontId="5" fillId="2" borderId="0" xfId="28" applyNumberFormat="1" applyFont="1" applyFill="1"/>
    <xf numFmtId="195" fontId="1" fillId="2" borderId="0" xfId="28" applyNumberFormat="1" applyFont="1" applyFill="1"/>
    <xf numFmtId="177" fontId="4" fillId="2" borderId="0" xfId="28" applyNumberFormat="1" applyFont="1" applyFill="1"/>
    <xf numFmtId="177" fontId="1" fillId="2" borderId="0" xfId="28" applyNumberFormat="1" applyFont="1" applyFill="1" applyBorder="1" applyAlignment="1" applyProtection="1">
      <alignment horizontal="right" vertical="center"/>
    </xf>
    <xf numFmtId="0" fontId="1" fillId="2" borderId="4" xfId="28" applyFont="1" applyFill="1" applyBorder="1" applyAlignment="1">
      <alignment horizontal="center" vertical="center" wrapText="1"/>
    </xf>
    <xf numFmtId="195" fontId="1" fillId="2" borderId="3" xfId="28" applyNumberFormat="1" applyFont="1" applyFill="1" applyBorder="1" applyAlignment="1">
      <alignment horizontal="center" vertical="center" wrapText="1"/>
    </xf>
    <xf numFmtId="195" fontId="1" fillId="2" borderId="5" xfId="28" applyNumberFormat="1" applyFont="1" applyFill="1" applyBorder="1" applyAlignment="1">
      <alignment horizontal="center" vertical="center" wrapText="1"/>
    </xf>
    <xf numFmtId="195" fontId="1" fillId="2" borderId="2" xfId="28" applyNumberFormat="1" applyFont="1" applyFill="1" applyBorder="1" applyAlignment="1">
      <alignment horizontal="center" vertical="center" wrapText="1"/>
    </xf>
    <xf numFmtId="177" fontId="1" fillId="2" borderId="4" xfId="28" applyNumberFormat="1" applyFont="1" applyFill="1" applyBorder="1" applyAlignment="1">
      <alignment horizontal="center" vertical="center" wrapText="1"/>
    </xf>
    <xf numFmtId="0" fontId="1" fillId="2" borderId="6" xfId="28" applyFont="1" applyFill="1" applyBorder="1" applyAlignment="1">
      <alignment horizontal="center" vertical="center" wrapText="1"/>
    </xf>
    <xf numFmtId="195" fontId="1" fillId="2" borderId="1" xfId="28" applyNumberFormat="1" applyFont="1" applyFill="1" applyBorder="1" applyAlignment="1" applyProtection="1">
      <alignment horizontal="center" vertical="center" wrapText="1"/>
      <protection locked="0"/>
    </xf>
    <xf numFmtId="177" fontId="1" fillId="2" borderId="1" xfId="28" applyNumberFormat="1" applyFont="1" applyFill="1" applyBorder="1" applyAlignment="1" applyProtection="1">
      <alignment horizontal="center" vertical="center" wrapText="1"/>
      <protection locked="0"/>
    </xf>
    <xf numFmtId="177" fontId="1" fillId="2" borderId="6" xfId="28" applyNumberFormat="1" applyFont="1" applyFill="1" applyBorder="1" applyAlignment="1">
      <alignment horizontal="center" vertical="center" wrapText="1"/>
    </xf>
    <xf numFmtId="0" fontId="1" fillId="2" borderId="1" xfId="28" applyFont="1" applyFill="1" applyBorder="1" applyAlignment="1" applyProtection="1">
      <alignment horizontal="left"/>
      <protection locked="0"/>
    </xf>
    <xf numFmtId="195" fontId="1" fillId="2" borderId="1" xfId="28" applyNumberFormat="1" applyFont="1" applyFill="1" applyBorder="1" applyProtection="1">
      <protection locked="0"/>
    </xf>
    <xf numFmtId="192" fontId="1" fillId="2" borderId="0" xfId="28" applyNumberFormat="1" applyFont="1" applyFill="1" applyAlignment="1">
      <alignment horizontal="center"/>
    </xf>
    <xf numFmtId="177" fontId="1" fillId="2" borderId="0" xfId="28" applyNumberFormat="1" applyFont="1" applyFill="1" applyAlignment="1">
      <alignment horizontal="center"/>
    </xf>
    <xf numFmtId="0" fontId="1" fillId="2" borderId="4" xfId="28" applyFont="1" applyFill="1" applyBorder="1" applyAlignment="1">
      <alignment horizontal="center"/>
    </xf>
    <xf numFmtId="0" fontId="1" fillId="2" borderId="4" xfId="28" applyFont="1" applyFill="1" applyBorder="1" applyAlignment="1">
      <alignment horizontal="center" wrapText="1"/>
    </xf>
    <xf numFmtId="192" fontId="1" fillId="2" borderId="4" xfId="28" applyNumberFormat="1" applyFont="1" applyFill="1" applyBorder="1" applyAlignment="1">
      <alignment horizontal="center"/>
    </xf>
    <xf numFmtId="4" fontId="1" fillId="2" borderId="4" xfId="28" applyNumberFormat="1" applyFont="1" applyFill="1" applyBorder="1" applyAlignment="1">
      <alignment horizontal="center"/>
    </xf>
    <xf numFmtId="0" fontId="1" fillId="2" borderId="1" xfId="28" applyFont="1" applyFill="1" applyBorder="1" applyAlignment="1">
      <alignment wrapText="1"/>
    </xf>
    <xf numFmtId="192" fontId="1" fillId="2" borderId="1" xfId="28" applyNumberFormat="1" applyFont="1" applyFill="1" applyBorder="1" applyAlignment="1">
      <alignment horizontal="right"/>
    </xf>
    <xf numFmtId="4" fontId="1" fillId="2" borderId="1" xfId="28" applyNumberFormat="1" applyFont="1" applyFill="1" applyBorder="1"/>
    <xf numFmtId="4" fontId="1" fillId="2" borderId="1" xfId="28" applyNumberFormat="1" applyFont="1" applyFill="1" applyBorder="1" applyProtection="1">
      <protection locked="0"/>
    </xf>
    <xf numFmtId="0" fontId="1" fillId="2" borderId="6" xfId="28" applyFont="1" applyFill="1" applyBorder="1" applyProtection="1">
      <protection locked="0"/>
    </xf>
    <xf numFmtId="0" fontId="1" fillId="2" borderId="6" xfId="28" applyFont="1" applyFill="1" applyBorder="1" applyAlignment="1" applyProtection="1">
      <alignment wrapText="1"/>
      <protection locked="0"/>
    </xf>
    <xf numFmtId="192" fontId="1" fillId="2" borderId="6" xfId="28" applyNumberFormat="1" applyFont="1" applyFill="1" applyBorder="1" applyAlignment="1" applyProtection="1">
      <alignment horizontal="right"/>
      <protection locked="0"/>
    </xf>
    <xf numFmtId="4" fontId="1" fillId="2" borderId="6" xfId="28" applyNumberFormat="1" applyFont="1" applyFill="1" applyBorder="1" applyProtection="1">
      <protection locked="0"/>
    </xf>
    <xf numFmtId="0" fontId="1" fillId="2" borderId="3" xfId="28" applyFont="1" applyFill="1" applyBorder="1"/>
    <xf numFmtId="0" fontId="1" fillId="2" borderId="6" xfId="28" applyFont="1" applyFill="1" applyBorder="1"/>
    <xf numFmtId="195" fontId="1" fillId="2" borderId="0" xfId="28" applyNumberFormat="1" applyFont="1" applyFill="1" applyAlignment="1">
      <alignment horizontal="center"/>
    </xf>
    <xf numFmtId="195" fontId="1" fillId="2" borderId="1" xfId="28" applyNumberFormat="1" applyFont="1" applyFill="1" applyBorder="1" applyAlignment="1">
      <alignment horizontal="center" vertical="center" wrapText="1"/>
    </xf>
    <xf numFmtId="177" fontId="1" fillId="2" borderId="1" xfId="28" applyNumberFormat="1" applyFont="1" applyFill="1" applyBorder="1" applyAlignment="1">
      <alignment horizontal="center" vertical="center" wrapText="1"/>
    </xf>
    <xf numFmtId="195" fontId="1" fillId="2" borderId="1" xfId="28" applyNumberFormat="1" applyFont="1" applyFill="1" applyBorder="1"/>
    <xf numFmtId="0" fontId="1" fillId="2" borderId="1" xfId="28" applyFont="1" applyFill="1" applyBorder="1" applyAlignment="1" applyProtection="1">
      <alignment shrinkToFit="1"/>
      <protection locked="0"/>
    </xf>
    <xf numFmtId="4" fontId="1" fillId="2" borderId="0" xfId="28" applyNumberFormat="1" applyFont="1" applyFill="1" applyBorder="1" applyProtection="1"/>
    <xf numFmtId="0" fontId="2" fillId="2" borderId="0" xfId="28" applyFont="1" applyFill="1" applyAlignment="1">
      <alignment horizontal="center"/>
    </xf>
    <xf numFmtId="0" fontId="1" fillId="2" borderId="1" xfId="28" applyFont="1" applyFill="1" applyBorder="1" applyAlignment="1" applyProtection="1">
      <alignment horizontal="center"/>
    </xf>
    <xf numFmtId="177" fontId="1" fillId="2" borderId="1" xfId="28" applyNumberFormat="1" applyFont="1" applyFill="1" applyBorder="1" applyAlignment="1" applyProtection="1">
      <alignment horizontal="center"/>
    </xf>
    <xf numFmtId="49" fontId="1" fillId="2" borderId="1" xfId="28" applyNumberFormat="1" applyFont="1" applyFill="1" applyBorder="1" applyAlignment="1">
      <alignment horizontal="center"/>
    </xf>
    <xf numFmtId="0" fontId="1" fillId="2" borderId="1" xfId="28" applyFont="1" applyFill="1" applyBorder="1" applyAlignment="1" applyProtection="1">
      <alignment horizontal="left"/>
    </xf>
    <xf numFmtId="4" fontId="1" fillId="2" borderId="1" xfId="28" applyNumberFormat="1" applyFont="1" applyFill="1" applyBorder="1" applyProtection="1"/>
    <xf numFmtId="49" fontId="1" fillId="2" borderId="3" xfId="28" applyNumberFormat="1" applyFont="1" applyFill="1" applyBorder="1" applyAlignment="1">
      <alignment horizontal="center"/>
    </xf>
    <xf numFmtId="49" fontId="1" fillId="2" borderId="2" xfId="28" applyNumberFormat="1" applyFont="1" applyFill="1" applyBorder="1" applyAlignment="1">
      <alignment horizontal="center"/>
    </xf>
    <xf numFmtId="0" fontId="1" fillId="2" borderId="0" xfId="28" applyFont="1" applyFill="1" applyAlignment="1">
      <alignment horizontal="center" wrapText="1"/>
    </xf>
    <xf numFmtId="192" fontId="1" fillId="2" borderId="0" xfId="28" applyNumberFormat="1" applyFont="1" applyFill="1" applyAlignment="1"/>
    <xf numFmtId="177" fontId="0" fillId="2" borderId="0" xfId="28" applyNumberFormat="1" applyFont="1" applyFill="1" applyBorder="1" applyAlignment="1" applyProtection="1">
      <alignment horizontal="left" vertical="center"/>
    </xf>
    <xf numFmtId="0" fontId="0" fillId="2" borderId="0" xfId="28" applyFont="1" applyFill="1" applyAlignment="1" applyProtection="1">
      <alignment horizontal="center"/>
    </xf>
    <xf numFmtId="0" fontId="0" fillId="2" borderId="0" xfId="28" applyFont="1" applyFill="1" applyAlignment="1"/>
    <xf numFmtId="177" fontId="0" fillId="2" borderId="0" xfId="28" applyNumberFormat="1" applyFont="1" applyFill="1"/>
    <xf numFmtId="0" fontId="0" fillId="2" borderId="1" xfId="28" applyFont="1" applyFill="1" applyBorder="1" applyProtection="1">
      <protection locked="0"/>
    </xf>
    <xf numFmtId="0" fontId="0" fillId="2" borderId="1" xfId="28" applyFont="1" applyFill="1" applyBorder="1" applyAlignment="1" applyProtection="1">
      <alignment wrapText="1"/>
      <protection locked="0"/>
    </xf>
    <xf numFmtId="192" fontId="0" fillId="2" borderId="1" xfId="28" applyNumberFormat="1" applyFont="1" applyFill="1" applyBorder="1" applyAlignment="1" applyProtection="1">
      <alignment horizontal="right"/>
      <protection locked="0"/>
    </xf>
    <xf numFmtId="4" fontId="0" fillId="2" borderId="1" xfId="28" applyNumberFormat="1" applyFont="1" applyFill="1" applyBorder="1" applyProtection="1">
      <protection locked="0"/>
    </xf>
    <xf numFmtId="0" fontId="0" fillId="2" borderId="0" xfId="28" applyFont="1" applyFill="1" applyBorder="1" applyAlignment="1" applyProtection="1">
      <alignment horizontal="left"/>
    </xf>
    <xf numFmtId="0" fontId="0" fillId="2" borderId="0" xfId="28" applyFont="1" applyFill="1" applyBorder="1" applyProtection="1"/>
    <xf numFmtId="0" fontId="0" fillId="2" borderId="0" xfId="28" applyFont="1" applyFill="1" applyBorder="1" applyProtection="1">
      <protection locked="0"/>
    </xf>
    <xf numFmtId="0" fontId="0" fillId="2" borderId="0" xfId="28" applyFont="1" applyFill="1" applyBorder="1" applyAlignment="1" applyProtection="1">
      <alignment horizontal="right"/>
    </xf>
    <xf numFmtId="0" fontId="0" fillId="2" borderId="0" xfId="28" applyFont="1" applyFill="1" applyAlignment="1" applyProtection="1">
      <alignment horizontal="left"/>
    </xf>
    <xf numFmtId="0" fontId="0" fillId="2" borderId="0" xfId="28" applyFont="1" applyFill="1" applyProtection="1"/>
    <xf numFmtId="43" fontId="4" fillId="2" borderId="1" xfId="28" applyNumberFormat="1" applyFont="1" applyFill="1" applyBorder="1" applyProtection="1">
      <protection locked="0"/>
    </xf>
    <xf numFmtId="0" fontId="1" fillId="2" borderId="3" xfId="28" applyFont="1" applyFill="1" applyBorder="1" applyAlignment="1" applyProtection="1">
      <alignment horizontal="center" wrapText="1"/>
    </xf>
    <xf numFmtId="0" fontId="1" fillId="2" borderId="2" xfId="28" applyFont="1" applyFill="1" applyBorder="1" applyAlignment="1" applyProtection="1">
      <alignment horizontal="center" wrapText="1"/>
    </xf>
    <xf numFmtId="192" fontId="1" fillId="2" borderId="1" xfId="28" applyNumberFormat="1" applyFont="1" applyFill="1" applyBorder="1" applyAlignment="1" applyProtection="1">
      <alignment horizontal="right"/>
    </xf>
    <xf numFmtId="0" fontId="1" fillId="2" borderId="1" xfId="28" applyFont="1" applyFill="1" applyBorder="1" applyAlignment="1" applyProtection="1">
      <alignment wrapText="1"/>
    </xf>
    <xf numFmtId="43" fontId="4" fillId="2" borderId="1" xfId="28" applyNumberFormat="1" applyFont="1" applyFill="1" applyBorder="1" applyProtection="1"/>
    <xf numFmtId="0" fontId="1" fillId="2" borderId="1" xfId="28" applyFont="1" applyFill="1" applyBorder="1" applyProtection="1"/>
    <xf numFmtId="0" fontId="1" fillId="2" borderId="7" xfId="28" applyFont="1" applyFill="1" applyBorder="1" applyAlignment="1" applyProtection="1">
      <alignment horizontal="left"/>
    </xf>
    <xf numFmtId="4" fontId="5" fillId="2" borderId="0" xfId="28" applyNumberFormat="1" applyFont="1" applyFill="1" applyAlignment="1">
      <alignment horizontal="right"/>
    </xf>
    <xf numFmtId="4" fontId="1" fillId="2" borderId="0" xfId="28" applyNumberFormat="1" applyFont="1" applyFill="1"/>
    <xf numFmtId="177" fontId="1" fillId="2" borderId="1" xfId="28" applyNumberFormat="1" applyFont="1" applyFill="1" applyBorder="1" applyAlignment="1" applyProtection="1">
      <protection locked="0"/>
    </xf>
    <xf numFmtId="177" fontId="4" fillId="2" borderId="1" xfId="28" applyNumberFormat="1" applyFont="1" applyFill="1" applyBorder="1" applyAlignment="1" applyProtection="1">
      <alignment horizontal="right"/>
      <protection locked="0"/>
    </xf>
    <xf numFmtId="4" fontId="4" fillId="2" borderId="0" xfId="28" applyNumberFormat="1" applyFont="1" applyFill="1" applyAlignment="1">
      <alignment horizontal="right"/>
    </xf>
    <xf numFmtId="0" fontId="0" fillId="2" borderId="0" xfId="28" applyFont="1" applyFill="1"/>
    <xf numFmtId="4" fontId="6" fillId="2" borderId="0" xfId="28" applyNumberFormat="1" applyFont="1" applyFill="1" applyAlignment="1">
      <alignment horizontal="right"/>
    </xf>
    <xf numFmtId="4" fontId="0" fillId="2" borderId="0" xfId="28" applyNumberFormat="1" applyFont="1" applyFill="1"/>
    <xf numFmtId="177" fontId="1" fillId="2" borderId="0" xfId="28" applyNumberFormat="1" applyFont="1" applyFill="1" applyProtection="1"/>
    <xf numFmtId="0" fontId="0" fillId="2" borderId="0" xfId="28" applyFont="1" applyFill="1" applyBorder="1"/>
    <xf numFmtId="4" fontId="1" fillId="2" borderId="1" xfId="28" applyNumberFormat="1" applyFont="1" applyFill="1" applyBorder="1" applyAlignment="1" applyProtection="1">
      <protection locked="0"/>
    </xf>
    <xf numFmtId="4" fontId="1" fillId="2" borderId="1" xfId="28" applyNumberFormat="1" applyFont="1" applyFill="1" applyBorder="1" applyAlignment="1" applyProtection="1">
      <alignment horizontal="right"/>
      <protection locked="0"/>
    </xf>
    <xf numFmtId="4" fontId="4" fillId="2" borderId="1" xfId="28" applyNumberFormat="1" applyFont="1" applyFill="1" applyBorder="1" applyAlignment="1" applyProtection="1">
      <alignment horizontal="right"/>
      <protection locked="0"/>
    </xf>
    <xf numFmtId="0" fontId="1" fillId="2" borderId="1" xfId="28" applyFont="1" applyFill="1" applyBorder="1" applyAlignment="1" applyProtection="1">
      <alignment horizontal="center"/>
      <protection locked="0"/>
    </xf>
    <xf numFmtId="177" fontId="1" fillId="2" borderId="1" xfId="28" applyNumberFormat="1" applyFont="1" applyFill="1" applyBorder="1" applyAlignment="1" applyProtection="1">
      <alignment horizontal="right"/>
      <protection locked="0"/>
    </xf>
    <xf numFmtId="0" fontId="7" fillId="2" borderId="0" xfId="28" applyFont="1" applyFill="1" applyBorder="1" applyAlignment="1">
      <alignment horizontal="center"/>
    </xf>
    <xf numFmtId="192" fontId="2" fillId="2" borderId="0" xfId="28" applyNumberFormat="1" applyFont="1" applyFill="1" applyAlignment="1">
      <alignment horizontal="center"/>
    </xf>
    <xf numFmtId="0" fontId="8" fillId="2" borderId="1" xfId="28" applyFont="1" applyFill="1" applyBorder="1" applyAlignment="1">
      <alignment horizontal="center"/>
    </xf>
    <xf numFmtId="0" fontId="7" fillId="2" borderId="1" xfId="28" applyFont="1" applyFill="1" applyBorder="1" applyAlignment="1">
      <alignment horizontal="center"/>
    </xf>
    <xf numFmtId="0" fontId="5" fillId="2" borderId="0" xfId="28" applyFont="1" applyFill="1" applyBorder="1"/>
    <xf numFmtId="0" fontId="9" fillId="2" borderId="0" xfId="28" applyFont="1" applyFill="1" applyBorder="1" applyAlignment="1" applyProtection="1">
      <alignment horizontal="left" vertical="center"/>
    </xf>
    <xf numFmtId="177" fontId="2" fillId="2" borderId="0" xfId="28" applyNumberFormat="1" applyFont="1" applyFill="1" applyBorder="1" applyAlignment="1" applyProtection="1">
      <alignment horizontal="left" vertical="center"/>
    </xf>
    <xf numFmtId="0" fontId="2" fillId="2" borderId="0" xfId="28" applyFont="1" applyFill="1" applyAlignment="1" applyProtection="1">
      <alignment horizontal="center"/>
    </xf>
    <xf numFmtId="192" fontId="9" fillId="2" borderId="0" xfId="28" applyNumberFormat="1" applyFont="1" applyFill="1" applyBorder="1" applyAlignment="1" applyProtection="1">
      <alignment horizontal="centerContinuous" vertical="center"/>
    </xf>
    <xf numFmtId="177" fontId="2" fillId="2" borderId="0" xfId="28" applyNumberFormat="1" applyFont="1" applyFill="1" applyProtection="1"/>
    <xf numFmtId="192" fontId="3" fillId="2" borderId="0" xfId="28" applyNumberFormat="1" applyFont="1" applyFill="1" applyBorder="1" applyAlignment="1" applyProtection="1">
      <alignment horizontal="right" vertical="center"/>
    </xf>
    <xf numFmtId="0" fontId="3" fillId="2" borderId="1" xfId="28" applyFont="1" applyFill="1" applyBorder="1" applyAlignment="1">
      <alignment horizontal="center"/>
    </xf>
    <xf numFmtId="192" fontId="3" fillId="2" borderId="1" xfId="28" applyNumberFormat="1" applyFont="1" applyFill="1" applyBorder="1" applyAlignment="1">
      <alignment horizontal="center"/>
    </xf>
    <xf numFmtId="0" fontId="3" fillId="2" borderId="1" xfId="28" applyFont="1" applyFill="1" applyBorder="1" applyAlignment="1">
      <alignment horizontal="center" wrapText="1"/>
    </xf>
    <xf numFmtId="4" fontId="3" fillId="2" borderId="1" xfId="28" applyNumberFormat="1" applyFont="1" applyFill="1" applyBorder="1" applyAlignment="1">
      <alignment horizontal="center"/>
    </xf>
    <xf numFmtId="0" fontId="10" fillId="2" borderId="1" xfId="28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shrinkToFit="1"/>
      <protection locked="0"/>
    </xf>
    <xf numFmtId="192" fontId="7" fillId="2" borderId="1" xfId="28" applyNumberFormat="1" applyFont="1" applyFill="1" applyBorder="1" applyAlignment="1">
      <alignment horizontal="center"/>
    </xf>
    <xf numFmtId="0" fontId="10" fillId="2" borderId="1" xfId="28" applyFont="1" applyFill="1" applyBorder="1" applyAlignment="1">
      <alignment horizontal="center" wrapText="1"/>
    </xf>
    <xf numFmtId="4" fontId="7" fillId="2" borderId="1" xfId="28" applyNumberFormat="1" applyFont="1" applyFill="1" applyBorder="1" applyAlignment="1">
      <alignment horizontal="right"/>
    </xf>
    <xf numFmtId="196" fontId="2" fillId="2" borderId="1" xfId="28" applyNumberFormat="1" applyFont="1" applyFill="1" applyBorder="1" applyAlignment="1" applyProtection="1">
      <alignment horizontal="center"/>
      <protection locked="0"/>
    </xf>
    <xf numFmtId="4" fontId="2" fillId="2" borderId="1" xfId="28" applyNumberFormat="1" applyFont="1" applyFill="1" applyBorder="1" applyAlignment="1" applyProtection="1">
      <alignment horizontal="right"/>
      <protection locked="0"/>
    </xf>
    <xf numFmtId="0" fontId="2" fillId="2" borderId="1" xfId="28" applyFont="1" applyFill="1" applyBorder="1" applyProtection="1">
      <protection locked="0"/>
    </xf>
    <xf numFmtId="0" fontId="3" fillId="2" borderId="1" xfId="28" applyFont="1" applyFill="1" applyBorder="1" applyAlignment="1" applyProtection="1">
      <alignment horizontal="center" wrapText="1"/>
      <protection locked="0"/>
    </xf>
    <xf numFmtId="192" fontId="2" fillId="2" borderId="1" xfId="28" applyNumberFormat="1" applyFont="1" applyFill="1" applyBorder="1" applyAlignment="1" applyProtection="1">
      <alignment horizontal="right"/>
      <protection locked="0"/>
    </xf>
    <xf numFmtId="0" fontId="2" fillId="2" borderId="1" xfId="28" applyFont="1" applyFill="1" applyBorder="1" applyAlignment="1" applyProtection="1">
      <alignment wrapText="1"/>
      <protection locked="0"/>
    </xf>
    <xf numFmtId="4" fontId="2" fillId="2" borderId="1" xfId="28" applyNumberFormat="1" applyFont="1" applyFill="1" applyBorder="1" applyProtection="1">
      <protection locked="0"/>
    </xf>
    <xf numFmtId="0" fontId="5" fillId="2" borderId="1" xfId="28" applyFont="1" applyFill="1" applyBorder="1" applyProtection="1"/>
    <xf numFmtId="0" fontId="9" fillId="2" borderId="1" xfId="28" applyFont="1" applyFill="1" applyBorder="1" applyAlignment="1" applyProtection="1">
      <alignment horizontal="center" wrapText="1"/>
    </xf>
    <xf numFmtId="192" fontId="5" fillId="2" borderId="1" xfId="28" applyNumberFormat="1" applyFont="1" applyFill="1" applyBorder="1" applyAlignment="1" applyProtection="1">
      <alignment horizontal="right"/>
    </xf>
    <xf numFmtId="0" fontId="5" fillId="2" borderId="1" xfId="28" applyFont="1" applyFill="1" applyBorder="1" applyAlignment="1" applyProtection="1">
      <alignment wrapText="1"/>
    </xf>
    <xf numFmtId="43" fontId="5" fillId="2" borderId="1" xfId="28" applyNumberFormat="1" applyFont="1" applyFill="1" applyBorder="1" applyProtection="1"/>
    <xf numFmtId="0" fontId="2" fillId="2" borderId="0" xfId="28" applyFont="1" applyFill="1" applyAlignment="1" applyProtection="1">
      <alignment horizontal="left"/>
    </xf>
    <xf numFmtId="49" fontId="0" fillId="2" borderId="1" xfId="28" applyNumberFormat="1" applyFont="1" applyFill="1" applyBorder="1" applyAlignment="1" applyProtection="1">
      <alignment horizontal="left"/>
      <protection locked="0"/>
    </xf>
    <xf numFmtId="0" fontId="0" fillId="2" borderId="0" xfId="28" applyFont="1" applyFill="1" applyBorder="1" applyAlignment="1">
      <alignment horizontal="center"/>
    </xf>
    <xf numFmtId="0" fontId="2" fillId="2" borderId="0" xfId="28" applyFont="1" applyFill="1" applyAlignment="1">
      <alignment horizontal="center" wrapText="1"/>
    </xf>
    <xf numFmtId="192" fontId="1" fillId="2" borderId="2" xfId="28" applyNumberFormat="1" applyFont="1" applyFill="1" applyBorder="1" applyAlignment="1" applyProtection="1">
      <alignment horizontal="centerContinuous" vertical="center"/>
    </xf>
    <xf numFmtId="0" fontId="0" fillId="2" borderId="2" xfId="28" applyFont="1" applyFill="1" applyBorder="1" applyAlignment="1" applyProtection="1">
      <alignment horizontal="center"/>
      <protection locked="0"/>
    </xf>
    <xf numFmtId="0" fontId="0" fillId="2" borderId="7" xfId="28" applyFont="1" applyFill="1" applyBorder="1" applyAlignment="1" applyProtection="1">
      <alignment horizontal="center"/>
      <protection locked="0"/>
    </xf>
    <xf numFmtId="177" fontId="0" fillId="2" borderId="0" xfId="28" applyNumberFormat="1" applyFont="1" applyFill="1" applyBorder="1" applyAlignment="1" applyProtection="1">
      <alignment horizontal="right" vertical="center"/>
    </xf>
    <xf numFmtId="0" fontId="1" fillId="2" borderId="1" xfId="28" applyFont="1" applyFill="1" applyBorder="1" applyAlignment="1" applyProtection="1">
      <alignment horizontal="center" wrapText="1"/>
    </xf>
    <xf numFmtId="4" fontId="1" fillId="2" borderId="1" xfId="28" applyNumberFormat="1" applyFont="1" applyFill="1" applyBorder="1" applyAlignment="1" applyProtection="1">
      <alignment horizontal="center"/>
    </xf>
    <xf numFmtId="0" fontId="2" fillId="2" borderId="0" xfId="28" applyFont="1" applyFill="1" applyBorder="1" applyAlignment="1">
      <alignment horizontal="center" vertical="center" wrapText="1"/>
    </xf>
    <xf numFmtId="192" fontId="1" fillId="2" borderId="0" xfId="28" applyNumberFormat="1" applyFont="1" applyFill="1" applyBorder="1" applyAlignment="1" applyProtection="1">
      <alignment horizontal="left" vertical="center"/>
    </xf>
    <xf numFmtId="0" fontId="0" fillId="2" borderId="1" xfId="28" applyFont="1" applyFill="1" applyBorder="1" applyAlignment="1" applyProtection="1">
      <protection locked="0"/>
    </xf>
    <xf numFmtId="195" fontId="0" fillId="2" borderId="1" xfId="28" applyNumberFormat="1" applyFont="1" applyFill="1" applyBorder="1" applyProtection="1">
      <protection locked="0"/>
    </xf>
    <xf numFmtId="177" fontId="0" fillId="2" borderId="1" xfId="28" applyNumberFormat="1" applyFont="1" applyFill="1" applyBorder="1" applyProtection="1">
      <protection locked="0"/>
    </xf>
    <xf numFmtId="0" fontId="0" fillId="2" borderId="1" xfId="28" applyFont="1" applyFill="1" applyBorder="1" applyAlignment="1" applyProtection="1">
      <alignment horizontal="left"/>
      <protection locked="0"/>
    </xf>
    <xf numFmtId="195" fontId="0" fillId="2" borderId="0" xfId="28" applyNumberFormat="1" applyFont="1" applyFill="1"/>
    <xf numFmtId="177" fontId="6" fillId="2" borderId="0" xfId="28" applyNumberFormat="1" applyFont="1" applyFill="1"/>
    <xf numFmtId="0" fontId="1" fillId="2" borderId="8" xfId="28" applyFont="1" applyFill="1" applyBorder="1" applyAlignment="1" applyProtection="1">
      <alignment horizontal="left" vertical="center"/>
    </xf>
    <xf numFmtId="177" fontId="1" fillId="2" borderId="1" xfId="28" applyNumberFormat="1" applyFont="1" applyFill="1" applyBorder="1" applyProtection="1"/>
    <xf numFmtId="197" fontId="1" fillId="2" borderId="1" xfId="28" applyNumberFormat="1" applyFont="1" applyFill="1" applyBorder="1" applyProtection="1"/>
    <xf numFmtId="0" fontId="0" fillId="2" borderId="0" xfId="28" applyFont="1" applyFill="1" applyAlignment="1">
      <alignment horizontal="center"/>
    </xf>
    <xf numFmtId="0" fontId="1" fillId="2" borderId="0" xfId="28" applyFont="1" applyFill="1" applyAlignment="1">
      <alignment vertical="center"/>
    </xf>
    <xf numFmtId="0" fontId="1" fillId="2" borderId="1" xfId="28" applyFont="1" applyFill="1" applyBorder="1" applyAlignment="1" applyProtection="1">
      <alignment horizontal="center" vertical="center"/>
    </xf>
    <xf numFmtId="0" fontId="1" fillId="2" borderId="1" xfId="28" applyFont="1" applyFill="1" applyBorder="1" applyAlignment="1" applyProtection="1">
      <alignment horizontal="center" vertical="center" wrapText="1"/>
    </xf>
    <xf numFmtId="4" fontId="1" fillId="2" borderId="1" xfId="28" applyNumberFormat="1" applyFont="1" applyFill="1" applyBorder="1" applyAlignment="1" applyProtection="1">
      <alignment horizontal="center" vertical="center"/>
    </xf>
    <xf numFmtId="0" fontId="1" fillId="2" borderId="1" xfId="28" applyFont="1" applyFill="1" applyBorder="1" applyAlignment="1" applyProtection="1">
      <alignment horizontal="left" vertical="center" wrapText="1"/>
      <protection locked="0"/>
    </xf>
    <xf numFmtId="57" fontId="1" fillId="2" borderId="1" xfId="28" applyNumberFormat="1" applyFont="1" applyFill="1" applyBorder="1" applyAlignment="1" applyProtection="1">
      <alignment vertical="center"/>
      <protection locked="0"/>
    </xf>
    <xf numFmtId="4" fontId="1" fillId="2" borderId="1" xfId="28" applyNumberFormat="1" applyFont="1" applyFill="1" applyBorder="1" applyAlignment="1" applyProtection="1">
      <alignment vertical="center"/>
      <protection locked="0"/>
    </xf>
    <xf numFmtId="0" fontId="1" fillId="0" borderId="0" xfId="28" applyFont="1" applyBorder="1" applyAlignment="1">
      <alignment horizontal="center"/>
    </xf>
    <xf numFmtId="0" fontId="11" fillId="0" borderId="0" xfId="28" applyFont="1"/>
    <xf numFmtId="177" fontId="0" fillId="0" borderId="0" xfId="28" applyNumberFormat="1" applyFont="1"/>
    <xf numFmtId="0" fontId="1" fillId="0" borderId="0" xfId="28" applyFont="1" applyFill="1" applyBorder="1" applyAlignment="1" applyProtection="1">
      <alignment horizontal="left" vertical="center"/>
    </xf>
    <xf numFmtId="0" fontId="1" fillId="0" borderId="0" xfId="28" applyFont="1" applyFill="1" applyAlignment="1"/>
    <xf numFmtId="4" fontId="1" fillId="0" borderId="0" xfId="28" applyNumberFormat="1" applyFont="1"/>
    <xf numFmtId="192" fontId="1" fillId="0" borderId="0" xfId="28" applyNumberFormat="1" applyFont="1" applyFill="1" applyBorder="1" applyAlignment="1" applyProtection="1">
      <alignment horizontal="center" vertical="center"/>
    </xf>
    <xf numFmtId="192" fontId="1" fillId="0" borderId="0" xfId="28" applyNumberFormat="1" applyFont="1" applyFill="1" applyBorder="1" applyAlignment="1" applyProtection="1">
      <alignment horizontal="right" vertical="center"/>
    </xf>
    <xf numFmtId="14" fontId="1" fillId="2" borderId="4" xfId="28" applyNumberFormat="1" applyFont="1" applyFill="1" applyBorder="1" applyAlignment="1">
      <alignment horizontal="center" vertical="center"/>
    </xf>
    <xf numFmtId="4" fontId="1" fillId="2" borderId="4" xfId="28" applyNumberFormat="1" applyFont="1" applyFill="1" applyBorder="1" applyAlignment="1">
      <alignment horizontal="center" vertical="center"/>
    </xf>
    <xf numFmtId="177" fontId="1" fillId="2" borderId="4" xfId="28" applyNumberFormat="1" applyFont="1" applyFill="1" applyBorder="1" applyAlignment="1">
      <alignment horizontal="center" vertical="center"/>
    </xf>
    <xf numFmtId="0" fontId="1" fillId="2" borderId="0" xfId="28" applyFont="1" applyFill="1" applyBorder="1" applyAlignment="1">
      <alignment horizontal="center" vertical="center"/>
    </xf>
    <xf numFmtId="0" fontId="1" fillId="2" borderId="6" xfId="28" applyFont="1" applyFill="1" applyBorder="1" applyAlignment="1">
      <alignment horizontal="center"/>
    </xf>
    <xf numFmtId="14" fontId="1" fillId="2" borderId="6" xfId="28" applyNumberFormat="1" applyFont="1" applyFill="1" applyBorder="1" applyAlignment="1">
      <alignment horizontal="center" vertical="center"/>
    </xf>
    <xf numFmtId="4" fontId="1" fillId="2" borderId="6" xfId="28" applyNumberFormat="1" applyFont="1" applyFill="1" applyBorder="1" applyAlignment="1">
      <alignment horizontal="center" vertical="center"/>
    </xf>
    <xf numFmtId="177" fontId="1" fillId="2" borderId="6" xfId="28" applyNumberFormat="1" applyFont="1" applyFill="1" applyBorder="1" applyAlignment="1">
      <alignment horizontal="center" vertical="center"/>
    </xf>
    <xf numFmtId="49" fontId="1" fillId="2" borderId="1" xfId="28" applyNumberFormat="1" applyFont="1" applyFill="1" applyBorder="1" applyAlignment="1" applyProtection="1">
      <alignment horizontal="center"/>
      <protection locked="0"/>
    </xf>
    <xf numFmtId="177" fontId="1" fillId="2" borderId="3" xfId="28" applyNumberFormat="1" applyFont="1" applyFill="1" applyBorder="1" applyProtection="1">
      <protection locked="0"/>
    </xf>
    <xf numFmtId="0" fontId="1" fillId="0" borderId="0" xfId="28" applyNumberFormat="1" applyFont="1" applyBorder="1" applyProtection="1"/>
    <xf numFmtId="4" fontId="12" fillId="0" borderId="0" xfId="28" applyNumberFormat="1" applyFont="1"/>
    <xf numFmtId="177" fontId="12" fillId="0" borderId="0" xfId="28" applyNumberFormat="1" applyFont="1"/>
    <xf numFmtId="0" fontId="2" fillId="2" borderId="0" xfId="28" applyFont="1" applyFill="1" applyAlignment="1">
      <alignment vertical="center" wrapText="1"/>
    </xf>
    <xf numFmtId="4" fontId="1" fillId="2" borderId="1" xfId="28" applyNumberFormat="1" applyFont="1" applyFill="1" applyBorder="1" applyAlignment="1" applyProtection="1">
      <alignment horizontal="center" vertical="center" wrapText="1"/>
    </xf>
    <xf numFmtId="0" fontId="1" fillId="2" borderId="1" xfId="28" applyFont="1" applyFill="1" applyBorder="1" applyAlignment="1" applyProtection="1">
      <alignment horizontal="center" vertical="center" wrapText="1"/>
      <protection locked="0"/>
    </xf>
    <xf numFmtId="196" fontId="1" fillId="2" borderId="1" xfId="28" applyNumberFormat="1" applyFont="1" applyFill="1" applyBorder="1" applyAlignment="1" applyProtection="1">
      <alignment horizontal="center" vertical="center"/>
      <protection locked="0"/>
    </xf>
    <xf numFmtId="3" fontId="1" fillId="2" borderId="1" xfId="28" applyNumberFormat="1" applyFont="1" applyFill="1" applyBorder="1" applyAlignment="1" applyProtection="1">
      <alignment horizontal="center" vertical="center"/>
      <protection locked="0"/>
    </xf>
    <xf numFmtId="0" fontId="1" fillId="2" borderId="0" xfId="28" applyFont="1" applyFill="1" applyAlignment="1">
      <alignment horizontal="right"/>
    </xf>
    <xf numFmtId="177" fontId="2" fillId="2" borderId="0" xfId="28" applyNumberFormat="1" applyFont="1" applyFill="1" applyBorder="1" applyAlignment="1" applyProtection="1">
      <alignment horizontal="right" vertical="center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8" xfId="0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4" fontId="2" fillId="2" borderId="0" xfId="28" applyNumberFormat="1" applyFont="1" applyFill="1"/>
    <xf numFmtId="14" fontId="1" fillId="2" borderId="0" xfId="28" applyNumberFormat="1" applyFont="1" applyFill="1"/>
    <xf numFmtId="14" fontId="1" fillId="2" borderId="0" xfId="28" applyNumberFormat="1" applyFont="1" applyFill="1" applyProtection="1"/>
    <xf numFmtId="14" fontId="1" fillId="2" borderId="1" xfId="28" applyNumberFormat="1" applyFont="1" applyFill="1" applyBorder="1" applyAlignment="1" applyProtection="1">
      <alignment horizontal="center" vertical="center" wrapText="1"/>
    </xf>
    <xf numFmtId="177" fontId="1" fillId="2" borderId="1" xfId="28" applyNumberFormat="1" applyFont="1" applyFill="1" applyBorder="1" applyAlignment="1" applyProtection="1">
      <alignment horizontal="center" vertical="center" wrapText="1"/>
    </xf>
    <xf numFmtId="14" fontId="1" fillId="2" borderId="1" xfId="28" applyNumberFormat="1" applyFont="1" applyFill="1" applyBorder="1"/>
    <xf numFmtId="177" fontId="1" fillId="2" borderId="1" xfId="28" applyNumberFormat="1" applyFont="1" applyFill="1" applyBorder="1"/>
    <xf numFmtId="0" fontId="1" fillId="2" borderId="3" xfId="28" applyFont="1" applyFill="1" applyBorder="1" applyAlignment="1" applyProtection="1">
      <alignment horizontal="center"/>
    </xf>
    <xf numFmtId="0" fontId="1" fillId="2" borderId="2" xfId="28" applyFont="1" applyFill="1" applyBorder="1" applyAlignment="1" applyProtection="1">
      <alignment horizontal="center"/>
    </xf>
    <xf numFmtId="0" fontId="1" fillId="2" borderId="0" xfId="28" applyNumberFormat="1" applyFont="1" applyFill="1" applyBorder="1" applyAlignment="1" applyProtection="1"/>
    <xf numFmtId="0" fontId="1" fillId="2" borderId="0" xfId="28" applyFont="1" applyFill="1" applyBorder="1" applyAlignment="1" applyProtection="1"/>
    <xf numFmtId="0" fontId="1" fillId="2" borderId="0" xfId="28" applyNumberFormat="1" applyFont="1" applyFill="1" applyBorder="1" applyProtection="1"/>
    <xf numFmtId="177" fontId="1" fillId="2" borderId="8" xfId="28" applyNumberFormat="1" applyFont="1" applyFill="1" applyBorder="1" applyAlignment="1" applyProtection="1">
      <alignment horizontal="right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/>
    <xf numFmtId="0" fontId="1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43" fontId="2" fillId="0" borderId="0" xfId="0" applyNumberFormat="1" applyFont="1"/>
    <xf numFmtId="0" fontId="1" fillId="0" borderId="0" xfId="0" applyFont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/>
    </xf>
    <xf numFmtId="43" fontId="3" fillId="0" borderId="4" xfId="0" applyNumberFormat="1" applyFont="1" applyBorder="1" applyAlignment="1">
      <alignment horizontal="center" vertical="center" wrapText="1"/>
    </xf>
    <xf numFmtId="180" fontId="3" fillId="0" borderId="1" xfId="4" applyNumberFormat="1" applyFont="1" applyBorder="1" applyAlignment="1">
      <alignment horizontal="center" vertical="center" wrapText="1"/>
    </xf>
    <xf numFmtId="43" fontId="2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3" fontId="2" fillId="0" borderId="1" xfId="0" applyNumberFormat="1" applyFont="1" applyBorder="1"/>
    <xf numFmtId="43" fontId="2" fillId="0" borderId="1" xfId="0" applyNumberFormat="1" applyFont="1" applyBorder="1" applyAlignment="1">
      <alignment vertical="center"/>
    </xf>
    <xf numFmtId="43" fontId="5" fillId="0" borderId="1" xfId="0" applyNumberFormat="1" applyFont="1" applyBorder="1"/>
    <xf numFmtId="43" fontId="2" fillId="0" borderId="7" xfId="0" applyNumberFormat="1" applyFont="1" applyBorder="1" applyAlignment="1">
      <alignment horizontal="right"/>
    </xf>
    <xf numFmtId="43" fontId="2" fillId="0" borderId="0" xfId="0" applyNumberFormat="1" applyFont="1" applyBorder="1"/>
    <xf numFmtId="0" fontId="0" fillId="0" borderId="0" xfId="0" applyBorder="1" applyAlignment="1">
      <alignment horizontal="center" vertical="center" wrapText="1"/>
    </xf>
    <xf numFmtId="198" fontId="2" fillId="2" borderId="0" xfId="28" applyNumberFormat="1" applyFont="1" applyFill="1"/>
    <xf numFmtId="198" fontId="0" fillId="2" borderId="0" xfId="28" applyNumberFormat="1" applyFont="1" applyFill="1"/>
    <xf numFmtId="0" fontId="1" fillId="2" borderId="1" xfId="28" applyFont="1" applyFill="1" applyBorder="1" applyAlignment="1">
      <alignment horizontal="center" vertical="center"/>
    </xf>
    <xf numFmtId="177" fontId="1" fillId="2" borderId="1" xfId="28" applyNumberFormat="1" applyFont="1" applyFill="1" applyBorder="1" applyAlignment="1">
      <alignment horizontal="center" vertical="center"/>
    </xf>
    <xf numFmtId="198" fontId="1" fillId="2" borderId="1" xfId="28" applyNumberFormat="1" applyFont="1" applyFill="1" applyBorder="1" applyAlignment="1">
      <alignment horizontal="center" vertical="center"/>
    </xf>
    <xf numFmtId="49" fontId="1" fillId="2" borderId="1" xfId="28" applyNumberFormat="1" applyFont="1" applyFill="1" applyBorder="1" applyAlignment="1"/>
    <xf numFmtId="177" fontId="2" fillId="2" borderId="1" xfId="28" applyNumberFormat="1" applyFont="1" applyFill="1" applyBorder="1"/>
    <xf numFmtId="198" fontId="2" fillId="2" borderId="1" xfId="28" applyNumberFormat="1" applyFont="1" applyFill="1" applyBorder="1" applyAlignment="1">
      <alignment horizontal="center"/>
    </xf>
    <xf numFmtId="197" fontId="2" fillId="2" borderId="1" xfId="28" applyNumberFormat="1" applyFont="1" applyFill="1" applyBorder="1"/>
    <xf numFmtId="198" fontId="2" fillId="2" borderId="1" xfId="28" applyNumberFormat="1" applyFont="1" applyFill="1" applyBorder="1"/>
    <xf numFmtId="0" fontId="0" fillId="2" borderId="1" xfId="28" applyFont="1" applyFill="1" applyBorder="1"/>
    <xf numFmtId="49" fontId="0" fillId="2" borderId="1" xfId="28" applyNumberFormat="1" applyFont="1" applyFill="1" applyBorder="1"/>
    <xf numFmtId="0" fontId="1" fillId="2" borderId="3" xfId="28" applyFont="1" applyFill="1" applyBorder="1" applyAlignment="1">
      <alignment horizontal="center"/>
    </xf>
    <xf numFmtId="0" fontId="0" fillId="2" borderId="2" xfId="28" applyFont="1" applyFill="1" applyBorder="1" applyAlignment="1">
      <alignment horizontal="center"/>
    </xf>
    <xf numFmtId="177" fontId="5" fillId="2" borderId="1" xfId="28" applyNumberFormat="1" applyFont="1" applyFill="1" applyBorder="1"/>
    <xf numFmtId="197" fontId="5" fillId="2" borderId="1" xfId="28" applyNumberFormat="1" applyFont="1" applyFill="1" applyBorder="1"/>
    <xf numFmtId="197" fontId="5" fillId="2" borderId="1" xfId="28" applyNumberFormat="1" applyFont="1" applyFill="1" applyBorder="1" applyAlignment="1">
      <alignment horizontal="right"/>
    </xf>
    <xf numFmtId="198" fontId="5" fillId="2" borderId="1" xfId="28" applyNumberFormat="1" applyFont="1" applyFill="1" applyBorder="1" applyAlignment="1">
      <alignment horizontal="center"/>
    </xf>
    <xf numFmtId="0" fontId="5" fillId="2" borderId="1" xfId="28" applyFont="1" applyFill="1" applyBorder="1" applyAlignment="1">
      <alignment horizontal="center"/>
    </xf>
    <xf numFmtId="177" fontId="0" fillId="2" borderId="7" xfId="28" applyNumberFormat="1" applyFont="1" applyFill="1" applyBorder="1" applyAlignment="1">
      <alignment horizontal="right"/>
    </xf>
    <xf numFmtId="4" fontId="1" fillId="2" borderId="4" xfId="28" applyNumberFormat="1" applyFont="1" applyFill="1" applyBorder="1" applyAlignment="1">
      <alignment horizontal="center" wrapText="1"/>
    </xf>
    <xf numFmtId="180" fontId="1" fillId="2" borderId="3" xfId="4" applyNumberFormat="1" applyFont="1" applyFill="1" applyBorder="1" applyAlignment="1">
      <alignment horizontal="center" wrapText="1"/>
    </xf>
    <xf numFmtId="0" fontId="1" fillId="2" borderId="6" xfId="28" applyFont="1" applyFill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4" fontId="1" fillId="2" borderId="6" xfId="28" applyNumberFormat="1" applyFont="1" applyFill="1" applyBorder="1" applyAlignment="1">
      <alignment horizontal="center" wrapText="1"/>
    </xf>
    <xf numFmtId="177" fontId="1" fillId="2" borderId="1" xfId="28" applyNumberFormat="1" applyFont="1" applyFill="1" applyBorder="1" applyAlignment="1" applyProtection="1">
      <alignment horizontal="center" wrapText="1"/>
      <protection locked="0"/>
    </xf>
    <xf numFmtId="0" fontId="1" fillId="2" borderId="5" xfId="28" applyFont="1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 wrapText="1"/>
    </xf>
    <xf numFmtId="4" fontId="1" fillId="2" borderId="3" xfId="28" applyNumberFormat="1" applyFont="1" applyFill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Protection="1">
      <protection locked="0"/>
    </xf>
    <xf numFmtId="4" fontId="0" fillId="0" borderId="0" xfId="0" applyNumberFormat="1"/>
    <xf numFmtId="0" fontId="1" fillId="0" borderId="0" xfId="0" applyFont="1" applyBorder="1" applyAlignment="1" applyProtection="1">
      <alignment horizontal="left" vertical="center"/>
      <protection hidden="1"/>
    </xf>
    <xf numFmtId="177" fontId="1" fillId="0" borderId="0" xfId="0" applyNumberFormat="1" applyFont="1" applyBorder="1" applyAlignment="1" applyProtection="1">
      <alignment horizontal="left" vertical="center"/>
      <protection hidden="1"/>
    </xf>
    <xf numFmtId="192" fontId="4" fillId="0" borderId="0" xfId="0" applyNumberFormat="1" applyFont="1" applyBorder="1" applyAlignment="1" applyProtection="1">
      <alignment horizontal="centerContinuous" vertical="center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4" fontId="1" fillId="2" borderId="5" xfId="0" applyNumberFormat="1" applyFont="1" applyFill="1" applyBorder="1" applyAlignment="1" applyProtection="1">
      <alignment horizontal="center" vertical="center" wrapText="1"/>
      <protection hidden="1"/>
    </xf>
    <xf numFmtId="4" fontId="1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4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177" fontId="1" fillId="0" borderId="1" xfId="0" applyNumberFormat="1" applyFont="1" applyBorder="1"/>
    <xf numFmtId="0" fontId="1" fillId="0" borderId="3" xfId="0" applyFont="1" applyBorder="1" applyAlignment="1"/>
    <xf numFmtId="0" fontId="1" fillId="0" borderId="2" xfId="0" applyFont="1" applyBorder="1" applyAlignment="1"/>
    <xf numFmtId="0" fontId="1" fillId="0" borderId="0" xfId="0" applyFont="1" applyBorder="1" applyProtection="1">
      <protection hidden="1"/>
    </xf>
    <xf numFmtId="0" fontId="1" fillId="0" borderId="0" xfId="0" applyFont="1" applyBorder="1" applyAlignment="1" applyProtection="1">
      <alignment horizontal="left"/>
      <protection hidden="1"/>
    </xf>
    <xf numFmtId="4" fontId="1" fillId="0" borderId="0" xfId="0" applyNumberFormat="1" applyFont="1"/>
    <xf numFmtId="0" fontId="1" fillId="0" borderId="0" xfId="0" applyFont="1" applyProtection="1">
      <protection hidden="1"/>
    </xf>
    <xf numFmtId="177" fontId="1" fillId="0" borderId="0" xfId="0" applyNumberFormat="1" applyFont="1" applyBorder="1" applyAlignment="1" applyProtection="1">
      <alignment horizontal="right"/>
      <protection hidden="1"/>
    </xf>
    <xf numFmtId="0" fontId="1" fillId="0" borderId="0" xfId="0" applyFont="1" applyProtection="1"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180" fontId="1" fillId="2" borderId="0" xfId="4" applyNumberFormat="1" applyFont="1" applyFill="1"/>
    <xf numFmtId="14" fontId="1" fillId="2" borderId="4" xfId="28" applyNumberFormat="1" applyFont="1" applyFill="1" applyBorder="1" applyAlignment="1">
      <alignment horizontal="center" vertical="center" wrapText="1"/>
    </xf>
    <xf numFmtId="4" fontId="1" fillId="2" borderId="4" xfId="28" applyNumberFormat="1" applyFont="1" applyFill="1" applyBorder="1" applyAlignment="1">
      <alignment horizontal="center" vertical="center" wrapText="1"/>
    </xf>
    <xf numFmtId="14" fontId="1" fillId="2" borderId="6" xfId="28" applyNumberFormat="1" applyFont="1" applyFill="1" applyBorder="1" applyAlignment="1">
      <alignment horizontal="center" vertical="center" wrapText="1"/>
    </xf>
    <xf numFmtId="4" fontId="1" fillId="2" borderId="6" xfId="28" applyNumberFormat="1" applyFont="1" applyFill="1" applyBorder="1" applyAlignment="1">
      <alignment horizontal="center" vertical="center" wrapText="1"/>
    </xf>
    <xf numFmtId="4" fontId="4" fillId="2" borderId="0" xfId="28" applyNumberFormat="1" applyFont="1" applyFill="1"/>
    <xf numFmtId="0" fontId="0" fillId="0" borderId="0" xfId="0" applyFont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horizontal="center"/>
    </xf>
    <xf numFmtId="0" fontId="0" fillId="0" borderId="0" xfId="0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hidden="1"/>
    </xf>
    <xf numFmtId="0" fontId="1" fillId="2" borderId="4" xfId="0" applyFont="1" applyFill="1" applyBorder="1" applyAlignment="1" applyProtection="1">
      <alignment horizontal="center" vertical="center"/>
      <protection hidden="1"/>
    </xf>
    <xf numFmtId="4" fontId="1" fillId="2" borderId="3" xfId="0" applyNumberFormat="1" applyFont="1" applyFill="1" applyBorder="1" applyAlignment="1" applyProtection="1">
      <alignment horizontal="center"/>
      <protection hidden="1"/>
    </xf>
    <xf numFmtId="4" fontId="1" fillId="2" borderId="5" xfId="0" applyNumberFormat="1" applyFont="1" applyFill="1" applyBorder="1" applyAlignment="1" applyProtection="1">
      <alignment horizontal="center"/>
      <protection hidden="1"/>
    </xf>
    <xf numFmtId="4" fontId="1" fillId="2" borderId="2" xfId="0" applyNumberFormat="1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/>
      <protection hidden="1"/>
    </xf>
    <xf numFmtId="0" fontId="1" fillId="2" borderId="6" xfId="0" applyFont="1" applyFill="1" applyBorder="1" applyAlignment="1" applyProtection="1">
      <alignment horizontal="center"/>
      <protection hidden="1"/>
    </xf>
    <xf numFmtId="0" fontId="1" fillId="2" borderId="6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4" fontId="1" fillId="2" borderId="1" xfId="0" applyNumberFormat="1" applyFont="1" applyFill="1" applyBorder="1" applyAlignment="1" applyProtection="1">
      <alignment horizontal="center"/>
      <protection hidden="1"/>
    </xf>
    <xf numFmtId="0" fontId="1" fillId="0" borderId="4" xfId="0" applyFont="1" applyBorder="1"/>
    <xf numFmtId="177" fontId="1" fillId="0" borderId="4" xfId="0" applyNumberFormat="1" applyFont="1" applyBorder="1"/>
    <xf numFmtId="0" fontId="0" fillId="0" borderId="0" xfId="0" applyFont="1"/>
    <xf numFmtId="4" fontId="0" fillId="0" borderId="0" xfId="0" applyNumberFormat="1" applyFont="1"/>
    <xf numFmtId="0" fontId="1" fillId="2" borderId="5" xfId="0" applyFont="1" applyFill="1" applyBorder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center"/>
      <protection hidden="1"/>
    </xf>
    <xf numFmtId="0" fontId="1" fillId="2" borderId="9" xfId="0" applyFont="1" applyFill="1" applyBorder="1" applyAlignment="1" applyProtection="1">
      <alignment horizontal="center"/>
      <protection hidden="1"/>
    </xf>
    <xf numFmtId="0" fontId="2" fillId="0" borderId="0" xfId="28" applyFont="1"/>
    <xf numFmtId="4" fontId="2" fillId="0" borderId="0" xfId="28" applyNumberFormat="1" applyFont="1"/>
    <xf numFmtId="177" fontId="2" fillId="0" borderId="0" xfId="28" applyNumberFormat="1" applyFont="1"/>
    <xf numFmtId="0" fontId="1" fillId="0" borderId="0" xfId="28" applyFont="1" applyFill="1"/>
    <xf numFmtId="0" fontId="1" fillId="2" borderId="3" xfId="28" applyFont="1" applyFill="1" applyBorder="1" applyAlignment="1">
      <alignment horizontal="center" vertical="center" wrapText="1"/>
    </xf>
    <xf numFmtId="2" fontId="1" fillId="0" borderId="1" xfId="28" applyNumberFormat="1" applyFont="1" applyBorder="1" applyProtection="1">
      <protection locked="0"/>
    </xf>
    <xf numFmtId="0" fontId="0" fillId="0" borderId="0" xfId="28" applyFont="1"/>
    <xf numFmtId="192" fontId="1" fillId="0" borderId="0" xfId="28" applyNumberFormat="1" applyFont="1" applyFill="1" applyBorder="1" applyAlignment="1" applyProtection="1">
      <alignment horizontal="left" vertical="center"/>
    </xf>
    <xf numFmtId="0" fontId="1" fillId="0" borderId="8" xfId="28" applyFont="1" applyBorder="1" applyAlignment="1">
      <alignment horizontal="right"/>
    </xf>
    <xf numFmtId="0" fontId="1" fillId="2" borderId="5" xfId="28" applyFont="1" applyFill="1" applyBorder="1" applyAlignment="1">
      <alignment horizontal="center" vertical="center" wrapText="1"/>
    </xf>
    <xf numFmtId="4" fontId="1" fillId="2" borderId="1" xfId="28" applyNumberFormat="1" applyFont="1" applyFill="1" applyBorder="1" applyAlignment="1">
      <alignment horizontal="center" vertical="center" wrapText="1"/>
    </xf>
    <xf numFmtId="177" fontId="1" fillId="0" borderId="1" xfId="28" applyNumberFormat="1" applyFont="1" applyBorder="1" applyProtection="1">
      <protection locked="0"/>
    </xf>
    <xf numFmtId="0" fontId="1" fillId="0" borderId="0" xfId="28" applyFont="1" applyBorder="1" applyAlignment="1" applyProtection="1">
      <alignment horizontal="right"/>
    </xf>
    <xf numFmtId="4" fontId="5" fillId="0" borderId="0" xfId="28" applyNumberFormat="1" applyFont="1"/>
    <xf numFmtId="177" fontId="5" fillId="0" borderId="0" xfId="28" applyNumberFormat="1" applyFont="1"/>
    <xf numFmtId="0" fontId="1" fillId="0" borderId="1" xfId="28" applyFont="1" applyBorder="1" applyAlignment="1" applyProtection="1">
      <alignment shrinkToFit="1"/>
      <protection locked="0"/>
    </xf>
    <xf numFmtId="0" fontId="1" fillId="0" borderId="1" xfId="28" applyFont="1" applyBorder="1"/>
    <xf numFmtId="0" fontId="1" fillId="0" borderId="1" xfId="28" applyFont="1" applyBorder="1" applyAlignment="1"/>
    <xf numFmtId="0" fontId="1" fillId="0" borderId="0" xfId="28" applyFont="1" applyBorder="1" applyAlignment="1"/>
    <xf numFmtId="0" fontId="1" fillId="2" borderId="10" xfId="28" applyFont="1" applyFill="1" applyBorder="1" applyAlignment="1">
      <alignment horizontal="center" vertical="center" wrapText="1"/>
    </xf>
    <xf numFmtId="0" fontId="1" fillId="0" borderId="1" xfId="48" applyFont="1" applyBorder="1" applyAlignment="1">
      <alignment horizontal="center"/>
    </xf>
    <xf numFmtId="0" fontId="1" fillId="0" borderId="1" xfId="48" applyFont="1" applyBorder="1" applyAlignment="1"/>
    <xf numFmtId="9" fontId="1" fillId="2" borderId="1" xfId="28" applyNumberFormat="1" applyFont="1" applyFill="1" applyBorder="1" applyAlignment="1" applyProtection="1">
      <alignment horizontal="center" vertical="center"/>
      <protection locked="0"/>
    </xf>
    <xf numFmtId="10" fontId="1" fillId="2" borderId="1" xfId="28" applyNumberFormat="1" applyFont="1" applyFill="1" applyBorder="1" applyAlignment="1" applyProtection="1">
      <alignment horizontal="center" vertical="center"/>
      <protection locked="0"/>
    </xf>
    <xf numFmtId="0" fontId="1" fillId="2" borderId="6" xfId="28" applyFont="1" applyFill="1" applyBorder="1" applyAlignment="1" applyProtection="1">
      <protection locked="0"/>
    </xf>
    <xf numFmtId="9" fontId="1" fillId="2" borderId="6" xfId="28" applyNumberFormat="1" applyFont="1" applyFill="1" applyBorder="1" applyAlignment="1" applyProtection="1">
      <alignment horizontal="center" vertical="center"/>
      <protection locked="0"/>
    </xf>
    <xf numFmtId="9" fontId="1" fillId="2" borderId="1" xfId="28" applyNumberFormat="1" applyFont="1" applyFill="1" applyBorder="1" applyAlignment="1" applyProtection="1">
      <alignment horizontal="center"/>
      <protection locked="0"/>
    </xf>
    <xf numFmtId="180" fontId="1" fillId="2" borderId="3" xfId="4" applyNumberFormat="1" applyFont="1" applyFill="1" applyBorder="1" applyAlignment="1" applyProtection="1">
      <alignment horizontal="center"/>
      <protection locked="0"/>
    </xf>
    <xf numFmtId="180" fontId="1" fillId="2" borderId="5" xfId="4" applyNumberFormat="1" applyFont="1" applyFill="1" applyBorder="1" applyAlignment="1" applyProtection="1">
      <alignment horizontal="center"/>
      <protection locked="0"/>
    </xf>
    <xf numFmtId="180" fontId="1" fillId="2" borderId="2" xfId="4" applyNumberFormat="1" applyFont="1" applyFill="1" applyBorder="1" applyAlignment="1" applyProtection="1">
      <alignment horizontal="center"/>
      <protection locked="0"/>
    </xf>
    <xf numFmtId="177" fontId="1" fillId="2" borderId="1" xfId="28" applyNumberFormat="1" applyFont="1" applyFill="1" applyBorder="1" applyAlignment="1" applyProtection="1">
      <alignment horizontal="center" vertical="center"/>
      <protection locked="0"/>
    </xf>
    <xf numFmtId="0" fontId="1" fillId="0" borderId="3" xfId="28" applyFont="1" applyBorder="1" applyAlignment="1"/>
    <xf numFmtId="199" fontId="1" fillId="2" borderId="1" xfId="28" applyNumberFormat="1" applyFont="1" applyFill="1" applyBorder="1" applyAlignment="1" applyProtection="1">
      <alignment horizontal="left" vertical="center"/>
      <protection locked="0"/>
    </xf>
    <xf numFmtId="177" fontId="1" fillId="2" borderId="6" xfId="28" applyNumberFormat="1" applyFont="1" applyFill="1" applyBorder="1" applyAlignment="1" applyProtection="1">
      <alignment horizontal="center" vertical="center"/>
      <protection locked="0"/>
    </xf>
    <xf numFmtId="177" fontId="1" fillId="2" borderId="11" xfId="28" applyNumberFormat="1" applyFont="1" applyFill="1" applyBorder="1" applyAlignment="1" applyProtection="1">
      <alignment horizontal="center" vertical="center"/>
      <protection locked="0"/>
    </xf>
    <xf numFmtId="4" fontId="1" fillId="2" borderId="11" xfId="28" applyNumberFormat="1" applyFont="1" applyFill="1" applyBorder="1" applyAlignment="1" applyProtection="1">
      <alignment horizontal="right" vertical="center"/>
      <protection locked="0"/>
    </xf>
    <xf numFmtId="177" fontId="1" fillId="2" borderId="3" xfId="28" applyNumberFormat="1" applyFont="1" applyFill="1" applyBorder="1" applyAlignment="1" applyProtection="1">
      <protection locked="0"/>
    </xf>
    <xf numFmtId="0" fontId="1" fillId="0" borderId="0" xfId="0" applyFont="1" applyAlignment="1"/>
    <xf numFmtId="0" fontId="1" fillId="0" borderId="0" xfId="0" applyFont="1" applyBorder="1" applyAlignment="1">
      <alignment horizontal="center"/>
    </xf>
    <xf numFmtId="0" fontId="1" fillId="0" borderId="11" xfId="0" applyFont="1" applyBorder="1" applyAlignment="1"/>
    <xf numFmtId="0" fontId="1" fillId="0" borderId="8" xfId="0" applyFont="1" applyBorder="1" applyAlignment="1"/>
    <xf numFmtId="0" fontId="1" fillId="0" borderId="8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49" fontId="1" fillId="0" borderId="4" xfId="0" applyNumberFormat="1" applyFont="1" applyBorder="1"/>
    <xf numFmtId="0" fontId="1" fillId="2" borderId="0" xfId="28" applyFont="1" applyFill="1" applyBorder="1" applyAlignment="1">
      <alignment horizontal="distributed" vertical="center" wrapText="1"/>
    </xf>
    <xf numFmtId="0" fontId="1" fillId="2" borderId="0" xfId="28" applyFont="1" applyFill="1" applyBorder="1" applyAlignment="1">
      <alignment vertical="center"/>
    </xf>
    <xf numFmtId="0" fontId="1" fillId="2" borderId="0" xfId="28" applyFont="1" applyFill="1" applyAlignment="1">
      <alignment horizontal="center" vertical="center"/>
    </xf>
    <xf numFmtId="177" fontId="1" fillId="2" borderId="0" xfId="28" applyNumberFormat="1" applyFont="1" applyFill="1" applyBorder="1" applyAlignment="1" applyProtection="1">
      <alignment horizontal="center" vertical="center"/>
    </xf>
    <xf numFmtId="0" fontId="1" fillId="2" borderId="1" xfId="28" applyFont="1" applyFill="1" applyBorder="1" applyAlignment="1" applyProtection="1">
      <alignment horizontal="center" vertical="center"/>
      <protection locked="0"/>
    </xf>
    <xf numFmtId="0" fontId="1" fillId="2" borderId="0" xfId="28" applyNumberFormat="1" applyFont="1" applyFill="1" applyBorder="1" applyAlignment="1" applyProtection="1">
      <alignment horizontal="left"/>
    </xf>
    <xf numFmtId="192" fontId="15" fillId="2" borderId="0" xfId="28" applyNumberFormat="1" applyFont="1" applyFill="1" applyBorder="1" applyAlignment="1" applyProtection="1">
      <alignment horizontal="left" vertical="center"/>
    </xf>
    <xf numFmtId="0" fontId="1" fillId="2" borderId="1" xfId="48" applyFont="1" applyFill="1" applyBorder="1" applyAlignment="1">
      <alignment horizontal="center" vertical="center" wrapText="1"/>
    </xf>
    <xf numFmtId="0" fontId="1" fillId="2" borderId="1" xfId="28" applyFont="1" applyFill="1" applyBorder="1" applyAlignment="1" applyProtection="1">
      <alignment vertical="center" wrapText="1"/>
      <protection locked="0"/>
    </xf>
    <xf numFmtId="177" fontId="1" fillId="2" borderId="1" xfId="28" applyNumberFormat="1" applyFont="1" applyFill="1" applyBorder="1" applyAlignment="1" applyProtection="1">
      <alignment vertical="center"/>
      <protection locked="0"/>
    </xf>
    <xf numFmtId="197" fontId="1" fillId="2" borderId="1" xfId="28" applyNumberFormat="1" applyFont="1" applyFill="1" applyBorder="1" applyAlignment="1" applyProtection="1">
      <alignment horizontal="center" vertical="center"/>
      <protection locked="0"/>
    </xf>
    <xf numFmtId="194" fontId="1" fillId="2" borderId="1" xfId="28" applyNumberFormat="1" applyFont="1" applyFill="1" applyBorder="1" applyAlignment="1" applyProtection="1">
      <alignment horizontal="center" vertical="center"/>
      <protection locked="0"/>
    </xf>
    <xf numFmtId="0" fontId="1" fillId="2" borderId="1" xfId="28" applyFont="1" applyFill="1" applyBorder="1" applyAlignment="1" applyProtection="1">
      <alignment vertical="center" shrinkToFit="1"/>
      <protection locked="0"/>
    </xf>
    <xf numFmtId="200" fontId="1" fillId="2" borderId="1" xfId="28" applyNumberFormat="1" applyFont="1" applyFill="1" applyBorder="1" applyAlignment="1" applyProtection="1">
      <alignment horizontal="center" vertical="center"/>
      <protection locked="0"/>
    </xf>
    <xf numFmtId="197" fontId="1" fillId="2" borderId="1" xfId="28" applyNumberFormat="1" applyFont="1" applyFill="1" applyBorder="1" applyProtection="1">
      <protection locked="0"/>
    </xf>
    <xf numFmtId="177" fontId="2" fillId="2" borderId="0" xfId="28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201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201" fontId="20" fillId="0" borderId="1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/>
    </xf>
    <xf numFmtId="49" fontId="23" fillId="0" borderId="5" xfId="0" applyNumberFormat="1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0" fontId="14" fillId="0" borderId="6" xfId="0" applyFont="1" applyBorder="1"/>
    <xf numFmtId="201" fontId="20" fillId="0" borderId="1" xfId="0" applyNumberFormat="1" applyFont="1" applyFill="1" applyBorder="1" applyAlignment="1">
      <alignment horizontal="center"/>
    </xf>
    <xf numFmtId="202" fontId="20" fillId="0" borderId="6" xfId="0" applyNumberFormat="1" applyFont="1" applyBorder="1" applyAlignment="1">
      <alignment horizontal="center"/>
    </xf>
    <xf numFmtId="0" fontId="23" fillId="0" borderId="6" xfId="0" applyFont="1" applyBorder="1" applyAlignment="1">
      <alignment vertical="center"/>
    </xf>
    <xf numFmtId="43" fontId="20" fillId="0" borderId="1" xfId="0" applyNumberFormat="1" applyFont="1" applyBorder="1" applyAlignment="1">
      <alignment vertical="center"/>
    </xf>
    <xf numFmtId="0" fontId="14" fillId="0" borderId="1" xfId="0" applyFont="1" applyBorder="1"/>
    <xf numFmtId="0" fontId="23" fillId="0" borderId="1" xfId="0" applyFont="1" applyBorder="1" applyAlignment="1">
      <alignment vertical="center"/>
    </xf>
    <xf numFmtId="0" fontId="20" fillId="0" borderId="1" xfId="0" applyFont="1" applyBorder="1" applyAlignment="1">
      <alignment horizontal="center"/>
    </xf>
    <xf numFmtId="49" fontId="14" fillId="0" borderId="1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vertical="center"/>
    </xf>
    <xf numFmtId="0" fontId="23" fillId="0" borderId="6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1" fillId="0" borderId="0" xfId="39" applyFont="1" applyAlignment="1">
      <alignment vertical="center"/>
    </xf>
    <xf numFmtId="0" fontId="1" fillId="0" borderId="0" xfId="39" applyFont="1" applyFill="1" applyAlignment="1">
      <alignment vertical="center"/>
    </xf>
    <xf numFmtId="0" fontId="1" fillId="0" borderId="0" xfId="39" applyFont="1" applyFill="1" applyAlignment="1">
      <alignment vertical="center" wrapText="1"/>
    </xf>
    <xf numFmtId="0" fontId="24" fillId="0" borderId="0" xfId="39" applyFont="1" applyAlignment="1">
      <alignment vertical="center"/>
    </xf>
    <xf numFmtId="0" fontId="13" fillId="0" borderId="0" xfId="39" applyFont="1" applyAlignment="1">
      <alignment vertical="center"/>
    </xf>
    <xf numFmtId="0" fontId="3" fillId="0" borderId="0" xfId="39" applyFont="1" applyAlignment="1">
      <alignment vertical="center" shrinkToFit="1"/>
    </xf>
    <xf numFmtId="0" fontId="23" fillId="0" borderId="0" xfId="39" applyFont="1" applyAlignment="1">
      <alignment horizontal="center" vertical="center"/>
    </xf>
    <xf numFmtId="0" fontId="3" fillId="0" borderId="0" xfId="39" applyFont="1" applyAlignment="1">
      <alignment horizontal="center" vertical="center"/>
    </xf>
    <xf numFmtId="0" fontId="13" fillId="0" borderId="0" xfId="39" applyNumberFormat="1" applyFont="1" applyAlignment="1">
      <alignment horizontal="center" vertical="center"/>
    </xf>
    <xf numFmtId="43" fontId="3" fillId="0" borderId="0" xfId="39" applyNumberFormat="1" applyFont="1" applyAlignment="1">
      <alignment horizontal="center" vertical="center"/>
    </xf>
    <xf numFmtId="43" fontId="2" fillId="0" borderId="0" xfId="39" applyNumberFormat="1" applyFont="1" applyAlignment="1">
      <alignment vertical="center"/>
    </xf>
    <xf numFmtId="41" fontId="2" fillId="0" borderId="0" xfId="39" applyNumberFormat="1" applyFont="1" applyAlignment="1">
      <alignment horizontal="center" vertical="center"/>
    </xf>
    <xf numFmtId="196" fontId="2" fillId="0" borderId="0" xfId="39" applyNumberFormat="1" applyFont="1" applyAlignment="1">
      <alignment horizontal="center" vertical="center"/>
    </xf>
    <xf numFmtId="0" fontId="13" fillId="0" borderId="0" xfId="39" applyFont="1" applyAlignment="1">
      <alignment horizontal="center" vertical="center"/>
    </xf>
    <xf numFmtId="0" fontId="13" fillId="0" borderId="0" xfId="39" applyFont="1" applyBorder="1" applyAlignment="1">
      <alignment horizontal="center" vertical="center"/>
    </xf>
    <xf numFmtId="0" fontId="24" fillId="0" borderId="0" xfId="39" applyFont="1" applyAlignment="1">
      <alignment horizontal="center" vertical="center"/>
    </xf>
    <xf numFmtId="203" fontId="2" fillId="0" borderId="0" xfId="39" applyNumberFormat="1" applyFont="1" applyAlignment="1">
      <alignment vertical="center"/>
    </xf>
    <xf numFmtId="0" fontId="2" fillId="0" borderId="0" xfId="39" applyFont="1" applyAlignment="1">
      <alignment vertical="center"/>
    </xf>
    <xf numFmtId="0" fontId="2" fillId="0" borderId="0" xfId="39" applyFont="1" applyAlignment="1">
      <alignment horizontal="center" vertical="center"/>
    </xf>
    <xf numFmtId="0" fontId="2" fillId="0" borderId="0" xfId="39" applyNumberFormat="1" applyFont="1" applyAlignment="1">
      <alignment horizontal="center" vertical="center"/>
    </xf>
    <xf numFmtId="198" fontId="2" fillId="0" borderId="0" xfId="39" applyNumberFormat="1" applyFont="1" applyAlignment="1">
      <alignment horizontal="center" vertical="center"/>
    </xf>
    <xf numFmtId="0" fontId="25" fillId="0" borderId="0" xfId="39" applyFont="1" applyFill="1" applyBorder="1" applyAlignment="1">
      <alignment horizontal="center" vertical="center"/>
    </xf>
    <xf numFmtId="0" fontId="3" fillId="0" borderId="0" xfId="39" applyFont="1" applyFill="1" applyBorder="1" applyAlignment="1">
      <alignment horizontal="center" vertical="center"/>
    </xf>
    <xf numFmtId="0" fontId="3" fillId="0" borderId="8" xfId="39" applyFont="1" applyBorder="1" applyAlignment="1">
      <alignment vertical="center"/>
    </xf>
    <xf numFmtId="0" fontId="3" fillId="0" borderId="8" xfId="39" applyFont="1" applyBorder="1" applyAlignment="1">
      <alignment vertical="center" shrinkToFit="1"/>
    </xf>
    <xf numFmtId="0" fontId="14" fillId="0" borderId="8" xfId="39" applyFont="1" applyBorder="1" applyAlignment="1">
      <alignment horizontal="center" vertical="center"/>
    </xf>
    <xf numFmtId="0" fontId="3" fillId="0" borderId="8" xfId="39" applyFont="1" applyBorder="1" applyAlignment="1">
      <alignment horizontal="center" vertical="center"/>
    </xf>
    <xf numFmtId="0" fontId="14" fillId="0" borderId="8" xfId="39" applyNumberFormat="1" applyFont="1" applyBorder="1" applyAlignment="1">
      <alignment horizontal="center" vertical="center"/>
    </xf>
    <xf numFmtId="49" fontId="3" fillId="0" borderId="6" xfId="39" applyNumberFormat="1" applyFont="1" applyFill="1" applyBorder="1" applyAlignment="1">
      <alignment horizontal="center" vertical="center" wrapText="1"/>
    </xf>
    <xf numFmtId="49" fontId="3" fillId="0" borderId="1" xfId="39" applyNumberFormat="1" applyFont="1" applyFill="1" applyBorder="1" applyAlignment="1">
      <alignment horizontal="center" vertical="center"/>
    </xf>
    <xf numFmtId="49" fontId="3" fillId="0" borderId="1" xfId="39" applyNumberFormat="1" applyFont="1" applyFill="1" applyBorder="1" applyAlignment="1">
      <alignment horizontal="center" vertical="center" shrinkToFit="1"/>
    </xf>
    <xf numFmtId="49" fontId="3" fillId="0" borderId="10" xfId="39" applyNumberFormat="1" applyFont="1" applyFill="1" applyBorder="1" applyAlignment="1">
      <alignment horizontal="center" vertical="center" wrapText="1"/>
    </xf>
    <xf numFmtId="49" fontId="3" fillId="0" borderId="1" xfId="39" applyNumberFormat="1" applyFont="1" applyFill="1" applyBorder="1" applyAlignment="1">
      <alignment horizontal="center" vertical="center" wrapText="1"/>
    </xf>
    <xf numFmtId="0" fontId="3" fillId="0" borderId="1" xfId="39" applyFont="1" applyFill="1" applyBorder="1" applyAlignment="1">
      <alignment horizontal="center" vertical="center" wrapText="1"/>
    </xf>
    <xf numFmtId="0" fontId="3" fillId="0" borderId="11" xfId="39" applyFont="1" applyFill="1" applyBorder="1" applyAlignment="1">
      <alignment horizontal="center" vertical="center" wrapText="1"/>
    </xf>
    <xf numFmtId="0" fontId="3" fillId="0" borderId="8" xfId="39" applyFont="1" applyFill="1" applyBorder="1" applyAlignment="1">
      <alignment horizontal="center" vertical="center" wrapText="1"/>
    </xf>
    <xf numFmtId="0" fontId="3" fillId="0" borderId="14" xfId="39" applyFont="1" applyFill="1" applyBorder="1" applyAlignment="1">
      <alignment horizontal="center" vertical="center" wrapText="1"/>
    </xf>
    <xf numFmtId="0" fontId="3" fillId="0" borderId="6" xfId="39" applyFont="1" applyFill="1" applyBorder="1" applyAlignment="1">
      <alignment horizontal="center" vertical="center" wrapText="1"/>
    </xf>
    <xf numFmtId="0" fontId="3" fillId="0" borderId="6" xfId="39" applyNumberFormat="1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 applyProtection="1">
      <alignment horizontal="center" vertical="center"/>
      <protection locked="0"/>
    </xf>
    <xf numFmtId="0" fontId="26" fillId="0" borderId="6" xfId="39" applyFont="1" applyFill="1" applyBorder="1" applyAlignment="1">
      <alignment horizontal="center" vertical="center" wrapText="1"/>
    </xf>
    <xf numFmtId="204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7" fillId="0" borderId="1" xfId="6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6" xfId="0" applyNumberFormat="1" applyFont="1" applyFill="1" applyBorder="1" applyAlignment="1" applyProtection="1">
      <alignment horizontal="center" vertical="center"/>
      <protection locked="0"/>
    </xf>
    <xf numFmtId="181" fontId="26" fillId="0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1" xfId="61" applyFont="1" applyFill="1" applyBorder="1" applyAlignment="1" applyProtection="1">
      <alignment horizontal="center" vertical="center" wrapText="1"/>
      <protection locked="0"/>
    </xf>
    <xf numFmtId="43" fontId="14" fillId="0" borderId="8" xfId="39" applyNumberFormat="1" applyFont="1" applyBorder="1" applyAlignment="1">
      <alignment horizontal="center" vertical="center"/>
    </xf>
    <xf numFmtId="0" fontId="3" fillId="0" borderId="8" xfId="39" applyFont="1" applyBorder="1" applyAlignment="1">
      <alignment horizontal="right" vertical="center"/>
    </xf>
    <xf numFmtId="49" fontId="3" fillId="0" borderId="6" xfId="39" applyNumberFormat="1" applyFont="1" applyFill="1" applyBorder="1" applyAlignment="1">
      <alignment horizontal="center" vertical="center"/>
    </xf>
    <xf numFmtId="49" fontId="3" fillId="0" borderId="6" xfId="48" applyNumberFormat="1" applyFont="1" applyFill="1" applyBorder="1" applyAlignment="1">
      <alignment horizontal="center" vertical="center"/>
    </xf>
    <xf numFmtId="49" fontId="3" fillId="0" borderId="10" xfId="48" applyNumberFormat="1" applyFont="1" applyFill="1" applyBorder="1" applyAlignment="1">
      <alignment horizontal="center" vertical="center"/>
    </xf>
    <xf numFmtId="49" fontId="3" fillId="0" borderId="1" xfId="48" applyNumberFormat="1" applyFont="1" applyFill="1" applyBorder="1" applyAlignment="1">
      <alignment horizontal="center" vertical="center"/>
    </xf>
    <xf numFmtId="49" fontId="3" fillId="0" borderId="1" xfId="48" applyNumberFormat="1" applyFont="1" applyFill="1" applyBorder="1" applyAlignment="1">
      <alignment horizontal="center" vertical="center" wrapText="1"/>
    </xf>
    <xf numFmtId="43" fontId="3" fillId="0" borderId="6" xfId="39" applyNumberFormat="1" applyFont="1" applyFill="1" applyBorder="1" applyAlignment="1">
      <alignment horizontal="center" vertical="center"/>
    </xf>
    <xf numFmtId="41" fontId="3" fillId="0" borderId="3" xfId="48" applyNumberFormat="1" applyFont="1" applyFill="1" applyBorder="1" applyAlignment="1">
      <alignment horizontal="center" vertical="center"/>
    </xf>
    <xf numFmtId="196" fontId="3" fillId="0" borderId="1" xfId="48" applyNumberFormat="1" applyFont="1" applyFill="1" applyBorder="1" applyAlignment="1">
      <alignment horizontal="center" vertical="center"/>
    </xf>
    <xf numFmtId="43" fontId="3" fillId="0" borderId="1" xfId="48" applyNumberFormat="1" applyFont="1" applyFill="1" applyBorder="1" applyAlignment="1">
      <alignment horizontal="center" vertical="center"/>
    </xf>
    <xf numFmtId="43" fontId="26" fillId="0" borderId="6" xfId="39" applyNumberFormat="1" applyFont="1" applyFill="1" applyBorder="1" applyAlignment="1">
      <alignment vertical="center"/>
    </xf>
    <xf numFmtId="43" fontId="26" fillId="0" borderId="3" xfId="48" applyNumberFormat="1" applyFont="1" applyFill="1" applyBorder="1" applyAlignment="1">
      <alignment horizontal="center" vertical="center"/>
    </xf>
    <xf numFmtId="196" fontId="26" fillId="0" borderId="1" xfId="48" applyNumberFormat="1" applyFont="1" applyFill="1" applyBorder="1" applyAlignment="1">
      <alignment horizontal="center" vertical="center"/>
    </xf>
    <xf numFmtId="43" fontId="26" fillId="0" borderId="1" xfId="48" applyNumberFormat="1" applyFont="1" applyFill="1" applyBorder="1" applyAlignment="1">
      <alignment horizontal="center" vertical="center"/>
    </xf>
    <xf numFmtId="179" fontId="26" fillId="0" borderId="1" xfId="48" applyNumberFormat="1" applyFont="1" applyFill="1" applyBorder="1" applyAlignment="1">
      <alignment horizontal="center" vertical="center"/>
    </xf>
    <xf numFmtId="197" fontId="3" fillId="0" borderId="1" xfId="39" applyNumberFormat="1" applyFont="1" applyFill="1" applyBorder="1" applyAlignment="1">
      <alignment horizontal="center" vertical="center" wrapText="1"/>
    </xf>
    <xf numFmtId="43" fontId="26" fillId="0" borderId="3" xfId="0" applyNumberFormat="1" applyFont="1" applyBorder="1" applyAlignment="1">
      <alignment horizontal="right" vertical="center"/>
    </xf>
    <xf numFmtId="43" fontId="26" fillId="0" borderId="1" xfId="39" applyNumberFormat="1" applyFont="1" applyFill="1" applyBorder="1" applyAlignment="1">
      <alignment horizontal="center" vertical="center"/>
    </xf>
    <xf numFmtId="43" fontId="26" fillId="0" borderId="1" xfId="39" applyNumberFormat="1" applyFont="1" applyFill="1" applyBorder="1" applyAlignment="1">
      <alignment vertical="center"/>
    </xf>
    <xf numFmtId="0" fontId="14" fillId="0" borderId="0" xfId="39" applyFont="1" applyFill="1" applyBorder="1" applyAlignment="1">
      <alignment horizontal="center" vertical="center"/>
    </xf>
    <xf numFmtId="0" fontId="14" fillId="0" borderId="0" xfId="39" applyFont="1" applyBorder="1" applyAlignment="1">
      <alignment horizontal="right" vertical="center"/>
    </xf>
    <xf numFmtId="0" fontId="3" fillId="0" borderId="0" xfId="39" applyFont="1" applyFill="1" applyBorder="1" applyAlignment="1">
      <alignment horizontal="center" vertical="center" wrapText="1"/>
    </xf>
    <xf numFmtId="197" fontId="14" fillId="0" borderId="0" xfId="39" applyNumberFormat="1" applyFont="1" applyFill="1" applyBorder="1" applyAlignment="1">
      <alignment horizontal="center" vertical="center" wrapText="1"/>
    </xf>
    <xf numFmtId="0" fontId="26" fillId="0" borderId="10" xfId="39" applyFont="1" applyFill="1" applyBorder="1" applyAlignment="1">
      <alignment horizontal="center" vertical="center" wrapText="1"/>
    </xf>
    <xf numFmtId="204" fontId="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27" fillId="0" borderId="4" xfId="6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1" xfId="39" applyFont="1" applyFill="1" applyBorder="1" applyAlignment="1">
      <alignment horizontal="center" vertical="center" wrapText="1" shrinkToFit="1"/>
    </xf>
    <xf numFmtId="43" fontId="28" fillId="0" borderId="6" xfId="39" applyNumberFormat="1" applyFont="1" applyFill="1" applyBorder="1" applyAlignment="1">
      <alignment vertical="center"/>
    </xf>
    <xf numFmtId="179" fontId="28" fillId="0" borderId="1" xfId="48" applyNumberFormat="1" applyFont="1" applyFill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43" fontId="2" fillId="0" borderId="1" xfId="0" applyNumberFormat="1" applyFont="1" applyBorder="1" applyAlignment="1">
      <alignment horizontal="center" vertical="center"/>
    </xf>
    <xf numFmtId="197" fontId="3" fillId="0" borderId="1" xfId="39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6" fillId="0" borderId="3" xfId="0" applyNumberFormat="1" applyFont="1" applyBorder="1" applyAlignment="1">
      <alignment horizontal="center" vertical="center"/>
    </xf>
    <xf numFmtId="43" fontId="9" fillId="0" borderId="3" xfId="39" applyNumberFormat="1" applyFont="1" applyFill="1" applyBorder="1" applyAlignment="1">
      <alignment horizontal="center" vertical="center" wrapText="1"/>
    </xf>
    <xf numFmtId="43" fontId="9" fillId="0" borderId="5" xfId="39" applyNumberFormat="1" applyFont="1" applyFill="1" applyBorder="1" applyAlignment="1">
      <alignment horizontal="center" vertical="center" wrapText="1"/>
    </xf>
    <xf numFmtId="43" fontId="9" fillId="0" borderId="2" xfId="39" applyNumberFormat="1" applyFont="1" applyFill="1" applyBorder="1" applyAlignment="1">
      <alignment horizontal="center" vertical="center" wrapText="1"/>
    </xf>
    <xf numFmtId="0" fontId="5" fillId="0" borderId="1" xfId="39" applyFont="1" applyFill="1" applyBorder="1" applyAlignment="1">
      <alignment horizontal="center" vertical="center" wrapText="1"/>
    </xf>
    <xf numFmtId="0" fontId="2" fillId="0" borderId="1" xfId="39" applyNumberFormat="1" applyFont="1" applyFill="1" applyBorder="1" applyAlignment="1">
      <alignment horizontal="center" vertical="center" wrapText="1"/>
    </xf>
    <xf numFmtId="0" fontId="2" fillId="0" borderId="7" xfId="39" applyFont="1" applyBorder="1" applyAlignment="1">
      <alignment horizontal="left" vertical="center"/>
    </xf>
    <xf numFmtId="0" fontId="23" fillId="0" borderId="0" xfId="39" applyFont="1" applyBorder="1" applyAlignment="1">
      <alignment horizontal="center" vertical="center"/>
    </xf>
    <xf numFmtId="0" fontId="3" fillId="0" borderId="0" xfId="39" applyFont="1" applyBorder="1" applyAlignment="1">
      <alignment horizontal="center" vertical="center"/>
    </xf>
    <xf numFmtId="0" fontId="13" fillId="0" borderId="0" xfId="39" applyNumberFormat="1" applyFont="1" applyBorder="1" applyAlignment="1">
      <alignment horizontal="center" vertical="center"/>
    </xf>
    <xf numFmtId="0" fontId="2" fillId="0" borderId="0" xfId="39" applyFont="1" applyBorder="1" applyAlignment="1">
      <alignment horizontal="left" vertical="center"/>
    </xf>
    <xf numFmtId="43" fontId="26" fillId="0" borderId="3" xfId="0" applyNumberFormat="1" applyFont="1" applyBorder="1" applyAlignment="1">
      <alignment vertical="center"/>
    </xf>
    <xf numFmtId="43" fontId="28" fillId="0" borderId="3" xfId="0" applyNumberFormat="1" applyFont="1" applyBorder="1" applyAlignment="1">
      <alignment vertical="center"/>
    </xf>
    <xf numFmtId="197" fontId="26" fillId="0" borderId="1" xfId="39" applyNumberFormat="1" applyFont="1" applyFill="1" applyBorder="1" applyAlignment="1">
      <alignment horizontal="center" vertical="center" wrapText="1"/>
    </xf>
    <xf numFmtId="43" fontId="28" fillId="0" borderId="1" xfId="39" applyNumberFormat="1" applyFont="1" applyFill="1" applyBorder="1" applyAlignment="1">
      <alignment vertical="center"/>
    </xf>
    <xf numFmtId="43" fontId="3" fillId="0" borderId="0" xfId="39" applyNumberFormat="1" applyFont="1" applyBorder="1" applyAlignment="1">
      <alignment horizontal="center" vertical="center"/>
    </xf>
    <xf numFmtId="43" fontId="2" fillId="0" borderId="0" xfId="39" applyNumberFormat="1" applyFont="1" applyBorder="1" applyAlignment="1">
      <alignment vertical="center"/>
    </xf>
    <xf numFmtId="43" fontId="3" fillId="0" borderId="0" xfId="39" applyNumberFormat="1" applyFont="1" applyBorder="1" applyAlignment="1">
      <alignment horizontal="right" vertical="center"/>
    </xf>
    <xf numFmtId="43" fontId="2" fillId="0" borderId="0" xfId="39" applyNumberFormat="1" applyFont="1" applyBorder="1" applyAlignment="1">
      <alignment horizontal="right" vertical="center"/>
    </xf>
    <xf numFmtId="41" fontId="2" fillId="0" borderId="0" xfId="39" applyNumberFormat="1" applyFont="1" applyBorder="1" applyAlignment="1">
      <alignment horizontal="center" vertical="center"/>
    </xf>
    <xf numFmtId="196" fontId="2" fillId="0" borderId="0" xfId="39" applyNumberFormat="1" applyFont="1" applyBorder="1" applyAlignment="1">
      <alignment horizontal="center" vertical="center"/>
    </xf>
    <xf numFmtId="43" fontId="23" fillId="0" borderId="0" xfId="39" applyNumberFormat="1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39" applyFont="1" applyAlignment="1">
      <alignment horizontal="center" vertical="center"/>
    </xf>
    <xf numFmtId="0" fontId="2" fillId="0" borderId="8" xfId="39" applyFont="1" applyFill="1" applyBorder="1" applyAlignment="1">
      <alignment horizontal="left" vertical="center" wrapText="1"/>
    </xf>
    <xf numFmtId="0" fontId="2" fillId="0" borderId="0" xfId="39" applyNumberFormat="1" applyFont="1" applyFill="1" applyAlignment="1">
      <alignment vertical="center" wrapText="1"/>
    </xf>
    <xf numFmtId="200" fontId="2" fillId="0" borderId="0" xfId="39" applyNumberFormat="1" applyFont="1" applyFill="1" applyAlignment="1">
      <alignment horizontal="center" vertical="center" wrapText="1"/>
    </xf>
    <xf numFmtId="0" fontId="20" fillId="0" borderId="10" xfId="39" applyFont="1" applyFill="1" applyBorder="1" applyAlignment="1">
      <alignment horizontal="center" vertical="center" wrapText="1"/>
    </xf>
    <xf numFmtId="49" fontId="3" fillId="0" borderId="4" xfId="39" applyNumberFormat="1" applyFont="1" applyFill="1" applyBorder="1" applyAlignment="1">
      <alignment horizontal="center" vertical="center"/>
    </xf>
    <xf numFmtId="49" fontId="3" fillId="0" borderId="4" xfId="39" applyNumberFormat="1" applyFont="1" applyFill="1" applyBorder="1" applyAlignment="1">
      <alignment horizontal="center" vertical="center" shrinkToFit="1"/>
    </xf>
    <xf numFmtId="49" fontId="3" fillId="0" borderId="4" xfId="39" applyNumberFormat="1" applyFont="1" applyFill="1" applyBorder="1" applyAlignment="1">
      <alignment horizontal="center" vertical="center" wrapText="1"/>
    </xf>
    <xf numFmtId="0" fontId="20" fillId="0" borderId="6" xfId="39" applyFont="1" applyFill="1" applyBorder="1" applyAlignment="1">
      <alignment horizontal="center" vertical="center" wrapText="1"/>
    </xf>
    <xf numFmtId="49" fontId="2" fillId="0" borderId="6" xfId="39" applyNumberFormat="1" applyFont="1" applyFill="1" applyBorder="1" applyAlignment="1">
      <alignment horizontal="center" vertical="center" shrinkToFit="1"/>
    </xf>
    <xf numFmtId="49" fontId="2" fillId="0" borderId="6" xfId="39" applyNumberFormat="1" applyFont="1" applyFill="1" applyBorder="1" applyAlignment="1">
      <alignment horizontal="center" vertical="center"/>
    </xf>
    <xf numFmtId="49" fontId="2" fillId="0" borderId="6" xfId="39" applyNumberFormat="1" applyFont="1" applyFill="1" applyBorder="1" applyAlignment="1">
      <alignment horizontal="center" vertical="center" wrapText="1"/>
    </xf>
    <xf numFmtId="0" fontId="20" fillId="0" borderId="1" xfId="39" applyFont="1" applyFill="1" applyBorder="1" applyAlignment="1">
      <alignment horizontal="center" vertical="center" wrapText="1"/>
    </xf>
    <xf numFmtId="181" fontId="20" fillId="0" borderId="1" xfId="0" applyNumberFormat="1" applyFont="1" applyFill="1" applyBorder="1" applyAlignment="1" applyProtection="1">
      <alignment horizontal="center" vertical="center"/>
      <protection locked="0"/>
    </xf>
    <xf numFmtId="0" fontId="31" fillId="0" borderId="1" xfId="39" applyFont="1" applyFill="1" applyBorder="1" applyAlignment="1">
      <alignment horizontal="center" vertical="center" wrapText="1"/>
    </xf>
    <xf numFmtId="0" fontId="2" fillId="0" borderId="8" xfId="39" applyFont="1" applyFill="1" applyBorder="1" applyAlignment="1">
      <alignment horizontal="center" vertical="center" wrapText="1"/>
    </xf>
    <xf numFmtId="43" fontId="2" fillId="0" borderId="0" xfId="39" applyNumberFormat="1" applyFont="1" applyFill="1" applyAlignment="1">
      <alignment vertical="center" wrapText="1"/>
    </xf>
    <xf numFmtId="0" fontId="2" fillId="0" borderId="8" xfId="39" applyFont="1" applyFill="1" applyBorder="1" applyAlignment="1">
      <alignment horizontal="right" vertical="center" wrapText="1"/>
    </xf>
    <xf numFmtId="0" fontId="2" fillId="0" borderId="0" xfId="39" applyFont="1" applyFill="1" applyBorder="1" applyAlignment="1">
      <alignment horizontal="right" vertical="center" wrapText="1"/>
    </xf>
    <xf numFmtId="49" fontId="3" fillId="0" borderId="2" xfId="39" applyNumberFormat="1" applyFont="1" applyFill="1" applyBorder="1" applyAlignment="1">
      <alignment horizontal="center" vertical="center"/>
    </xf>
    <xf numFmtId="49" fontId="2" fillId="0" borderId="1" xfId="39" applyNumberFormat="1" applyFont="1" applyFill="1" applyBorder="1" applyAlignment="1">
      <alignment horizontal="center" vertical="center"/>
    </xf>
    <xf numFmtId="49" fontId="3" fillId="0" borderId="12" xfId="39" applyNumberFormat="1" applyFont="1" applyFill="1" applyBorder="1" applyAlignment="1">
      <alignment horizontal="center" vertical="center" wrapText="1"/>
    </xf>
    <xf numFmtId="49" fontId="2" fillId="0" borderId="11" xfId="39" applyNumberFormat="1" applyFont="1" applyFill="1" applyBorder="1" applyAlignment="1">
      <alignment horizontal="center" vertical="center" wrapText="1"/>
    </xf>
    <xf numFmtId="43" fontId="20" fillId="0" borderId="1" xfId="39" applyNumberFormat="1" applyFont="1" applyFill="1" applyBorder="1" applyAlignment="1">
      <alignment vertical="center"/>
    </xf>
    <xf numFmtId="43" fontId="20" fillId="0" borderId="1" xfId="48" applyNumberFormat="1" applyFont="1" applyFill="1" applyBorder="1" applyAlignment="1">
      <alignment horizontal="center" vertical="center"/>
    </xf>
    <xf numFmtId="179" fontId="20" fillId="0" borderId="1" xfId="48" applyNumberFormat="1" applyFont="1" applyFill="1" applyBorder="1" applyAlignment="1">
      <alignment horizontal="center" vertical="center"/>
    </xf>
    <xf numFmtId="43" fontId="26" fillId="0" borderId="1" xfId="0" applyNumberFormat="1" applyFont="1" applyBorder="1" applyAlignment="1">
      <alignment horizontal="right" vertical="center"/>
    </xf>
    <xf numFmtId="181" fontId="20" fillId="0" borderId="6" xfId="0" applyNumberFormat="1" applyFont="1" applyFill="1" applyBorder="1" applyAlignment="1" applyProtection="1">
      <alignment horizontal="center" vertical="center"/>
      <protection locked="0"/>
    </xf>
    <xf numFmtId="43" fontId="20" fillId="0" borderId="6" xfId="39" applyNumberFormat="1" applyFont="1" applyFill="1" applyBorder="1" applyAlignment="1">
      <alignment vertical="center"/>
    </xf>
    <xf numFmtId="43" fontId="20" fillId="0" borderId="3" xfId="48" applyNumberFormat="1" applyFont="1" applyFill="1" applyBorder="1" applyAlignment="1">
      <alignment horizontal="center" vertical="center"/>
    </xf>
    <xf numFmtId="196" fontId="20" fillId="0" borderId="1" xfId="48" applyNumberFormat="1" applyFont="1" applyFill="1" applyBorder="1" applyAlignment="1">
      <alignment horizontal="center" vertical="center"/>
    </xf>
    <xf numFmtId="43" fontId="23" fillId="0" borderId="3" xfId="0" applyNumberFormat="1" applyFont="1" applyBorder="1" applyAlignment="1">
      <alignment horizontal="center" vertical="center"/>
    </xf>
    <xf numFmtId="43" fontId="23" fillId="0" borderId="1" xfId="0" applyNumberFormat="1" applyFont="1" applyBorder="1" applyAlignment="1">
      <alignment horizontal="center" vertical="center"/>
    </xf>
    <xf numFmtId="43" fontId="20" fillId="0" borderId="3" xfId="0" applyNumberFormat="1" applyFont="1" applyBorder="1" applyAlignment="1">
      <alignment horizontal="right" vertical="center"/>
    </xf>
    <xf numFmtId="43" fontId="20" fillId="0" borderId="1" xfId="39" applyNumberFormat="1" applyFont="1" applyFill="1" applyBorder="1" applyAlignment="1">
      <alignment horizontal="center" vertical="center"/>
    </xf>
    <xf numFmtId="197" fontId="14" fillId="0" borderId="1" xfId="39" applyNumberFormat="1" applyFont="1" applyFill="1" applyBorder="1" applyAlignment="1">
      <alignment horizontal="center" vertical="center"/>
    </xf>
    <xf numFmtId="0" fontId="23" fillId="0" borderId="1" xfId="0" applyFont="1" applyBorder="1"/>
    <xf numFmtId="0" fontId="26" fillId="0" borderId="1" xfId="39" applyFont="1" applyFill="1" applyBorder="1" applyAlignment="1">
      <alignment horizontal="center" vertical="center" wrapText="1"/>
    </xf>
    <xf numFmtId="0" fontId="3" fillId="0" borderId="1" xfId="39" applyFont="1" applyFill="1" applyBorder="1" applyAlignment="1">
      <alignment vertical="center" wrapText="1"/>
    </xf>
    <xf numFmtId="0" fontId="26" fillId="0" borderId="1" xfId="39" applyFont="1" applyFill="1" applyBorder="1" applyAlignment="1">
      <alignment vertical="center" wrapText="1"/>
    </xf>
    <xf numFmtId="0" fontId="3" fillId="2" borderId="0" xfId="39" applyFont="1" applyFill="1" applyAlignment="1">
      <alignment vertical="center" wrapText="1"/>
    </xf>
    <xf numFmtId="0" fontId="3" fillId="0" borderId="0" xfId="39" applyFont="1" applyFill="1" applyAlignment="1">
      <alignment vertical="center" wrapText="1"/>
    </xf>
    <xf numFmtId="198" fontId="2" fillId="0" borderId="1" xfId="0" applyNumberFormat="1" applyFont="1" applyBorder="1" applyAlignment="1">
      <alignment vertical="center"/>
    </xf>
    <xf numFmtId="0" fontId="23" fillId="2" borderId="0" xfId="39" applyFont="1" applyFill="1" applyAlignment="1">
      <alignment horizontal="center" vertical="center" wrapText="1"/>
    </xf>
    <xf numFmtId="0" fontId="23" fillId="2" borderId="0" xfId="39" applyFont="1" applyFill="1" applyAlignment="1">
      <alignment horizontal="center" vertical="center" shrinkToFit="1"/>
    </xf>
    <xf numFmtId="0" fontId="23" fillId="2" borderId="0" xfId="39" applyFont="1" applyFill="1" applyAlignment="1">
      <alignment vertical="center" wrapText="1"/>
    </xf>
    <xf numFmtId="0" fontId="2" fillId="2" borderId="0" xfId="39" applyNumberFormat="1" applyFont="1" applyFill="1" applyAlignment="1">
      <alignment vertical="center" wrapText="1"/>
    </xf>
    <xf numFmtId="200" fontId="23" fillId="2" borderId="0" xfId="39" applyNumberFormat="1" applyFont="1" applyFill="1" applyAlignment="1">
      <alignment horizontal="center" vertical="center" wrapText="1"/>
    </xf>
    <xf numFmtId="43" fontId="2" fillId="2" borderId="0" xfId="39" applyNumberFormat="1" applyFont="1" applyFill="1" applyAlignment="1">
      <alignment vertical="center" wrapText="1"/>
    </xf>
    <xf numFmtId="43" fontId="23" fillId="2" borderId="0" xfId="39" applyNumberFormat="1" applyFont="1" applyFill="1" applyAlignment="1">
      <alignment vertical="center" wrapText="1"/>
    </xf>
    <xf numFmtId="196" fontId="23" fillId="2" borderId="0" xfId="39" applyNumberFormat="1" applyFont="1" applyFill="1" applyAlignment="1">
      <alignment vertical="center" wrapText="1"/>
    </xf>
    <xf numFmtId="0" fontId="23" fillId="2" borderId="0" xfId="39" applyNumberFormat="1" applyFont="1" applyFill="1" applyAlignment="1">
      <alignment horizontal="center" vertical="center" wrapText="1"/>
    </xf>
    <xf numFmtId="0" fontId="2" fillId="2" borderId="0" xfId="39" applyNumberFormat="1" applyFont="1" applyFill="1" applyAlignment="1">
      <alignment horizontal="center" vertical="center" wrapText="1"/>
    </xf>
    <xf numFmtId="198" fontId="2" fillId="2" borderId="0" xfId="39" applyNumberFormat="1" applyFont="1" applyFill="1" applyAlignment="1">
      <alignment horizontal="center" vertical="center" wrapText="1"/>
    </xf>
    <xf numFmtId="198" fontId="23" fillId="2" borderId="0" xfId="39" applyNumberFormat="1" applyFont="1" applyFill="1" applyAlignment="1">
      <alignment horizontal="center" vertical="center" wrapText="1"/>
    </xf>
    <xf numFmtId="0" fontId="2" fillId="0" borderId="6" xfId="39" applyFont="1" applyFill="1" applyBorder="1" applyAlignment="1">
      <alignment horizontal="center" vertical="center" wrapText="1"/>
    </xf>
    <xf numFmtId="11" fontId="2" fillId="0" borderId="6" xfId="39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 applyProtection="1">
      <alignment horizontal="center" vertical="center"/>
      <protection locked="0"/>
    </xf>
    <xf numFmtId="204" fontId="1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2" fillId="0" borderId="1" xfId="61" applyFont="1" applyFill="1" applyBorder="1" applyAlignment="1" applyProtection="1">
      <alignment horizontal="center" vertical="center" wrapText="1"/>
      <protection locked="0"/>
    </xf>
    <xf numFmtId="0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6" xfId="0" applyNumberFormat="1" applyFont="1" applyFill="1" applyBorder="1" applyAlignment="1" applyProtection="1">
      <alignment horizontal="center" vertical="center"/>
      <protection locked="0"/>
    </xf>
    <xf numFmtId="0" fontId="33" fillId="0" borderId="1" xfId="61" applyFont="1" applyFill="1" applyBorder="1" applyAlignment="1" applyProtection="1">
      <alignment horizontal="center" vertical="center" wrapText="1"/>
      <protection locked="0"/>
    </xf>
    <xf numFmtId="43" fontId="3" fillId="0" borderId="2" xfId="39" applyNumberFormat="1" applyFont="1" applyFill="1" applyBorder="1" applyAlignment="1">
      <alignment horizontal="center" vertical="center" wrapText="1"/>
    </xf>
    <xf numFmtId="43" fontId="3" fillId="0" borderId="1" xfId="39" applyNumberFormat="1" applyFont="1" applyFill="1" applyBorder="1" applyAlignment="1">
      <alignment horizontal="center" vertical="center" wrapText="1"/>
    </xf>
    <xf numFmtId="196" fontId="14" fillId="0" borderId="1" xfId="39" applyNumberFormat="1" applyFont="1" applyFill="1" applyBorder="1" applyAlignment="1">
      <alignment horizontal="center" vertical="center" wrapText="1" shrinkToFit="1"/>
    </xf>
    <xf numFmtId="0" fontId="2" fillId="0" borderId="11" xfId="39" applyFont="1" applyFill="1" applyBorder="1" applyAlignment="1">
      <alignment horizontal="center" vertical="center" wrapText="1"/>
    </xf>
    <xf numFmtId="0" fontId="2" fillId="0" borderId="1" xfId="39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 applyProtection="1">
      <alignment vertical="center"/>
      <protection locked="0"/>
    </xf>
    <xf numFmtId="196" fontId="20" fillId="0" borderId="1" xfId="39" applyNumberFormat="1" applyFont="1" applyFill="1" applyBorder="1" applyAlignment="1">
      <alignment horizontal="center" vertical="center" shrinkToFit="1"/>
    </xf>
    <xf numFmtId="0" fontId="20" fillId="0" borderId="11" xfId="39" applyFont="1" applyFill="1" applyBorder="1" applyAlignment="1">
      <alignment horizontal="center" vertical="center" wrapText="1"/>
    </xf>
    <xf numFmtId="0" fontId="23" fillId="0" borderId="1" xfId="39" applyFont="1" applyFill="1" applyBorder="1" applyAlignment="1">
      <alignment horizontal="center" vertical="center" wrapText="1"/>
    </xf>
    <xf numFmtId="178" fontId="20" fillId="0" borderId="6" xfId="0" applyNumberFormat="1" applyFont="1" applyFill="1" applyBorder="1" applyAlignment="1">
      <alignment vertical="center"/>
    </xf>
    <xf numFmtId="0" fontId="2" fillId="0" borderId="0" xfId="39" applyFont="1" applyFill="1" applyAlignment="1">
      <alignment horizontal="center" vertical="center" wrapText="1"/>
    </xf>
    <xf numFmtId="0" fontId="2" fillId="0" borderId="0" xfId="39" applyFont="1" applyFill="1" applyBorder="1" applyAlignment="1">
      <alignment horizontal="center" vertical="center" wrapText="1"/>
    </xf>
    <xf numFmtId="204" fontId="1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32" fillId="0" borderId="4" xfId="61" applyFont="1" applyFill="1" applyBorder="1" applyAlignment="1" applyProtection="1">
      <alignment horizontal="center" vertical="center" wrapText="1"/>
      <protection locked="0"/>
    </xf>
    <xf numFmtId="0" fontId="22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198" fontId="9" fillId="0" borderId="3" xfId="0" applyNumberFormat="1" applyFont="1" applyBorder="1" applyAlignment="1">
      <alignment horizontal="center" vertical="center"/>
    </xf>
    <xf numFmtId="198" fontId="9" fillId="0" borderId="5" xfId="0" applyNumberFormat="1" applyFont="1" applyBorder="1" applyAlignment="1">
      <alignment horizontal="center" vertical="center"/>
    </xf>
    <xf numFmtId="198" fontId="28" fillId="0" borderId="1" xfId="0" applyNumberFormat="1" applyFont="1" applyBorder="1" applyAlignment="1">
      <alignment horizontal="center" vertical="center"/>
    </xf>
    <xf numFmtId="0" fontId="3" fillId="0" borderId="7" xfId="39" applyFont="1" applyBorder="1" applyAlignment="1">
      <alignment horizontal="left" vertical="center"/>
    </xf>
    <xf numFmtId="0" fontId="2" fillId="2" borderId="0" xfId="39" applyFont="1" applyFill="1" applyBorder="1" applyAlignment="1">
      <alignment horizontal="left" vertical="center" wrapText="1"/>
    </xf>
    <xf numFmtId="0" fontId="2" fillId="2" borderId="0" xfId="39" applyNumberFormat="1" applyFont="1" applyFill="1" applyBorder="1" applyAlignment="1">
      <alignment vertical="center" wrapText="1"/>
    </xf>
    <xf numFmtId="200" fontId="23" fillId="2" borderId="0" xfId="39" applyNumberFormat="1" applyFont="1" applyFill="1" applyBorder="1" applyAlignment="1">
      <alignment horizontal="center" vertical="center" wrapText="1"/>
    </xf>
    <xf numFmtId="0" fontId="3" fillId="0" borderId="0" xfId="39" applyFont="1" applyBorder="1" applyAlignment="1">
      <alignment horizontal="left" vertical="center"/>
    </xf>
    <xf numFmtId="0" fontId="23" fillId="2" borderId="0" xfId="39" applyFont="1" applyFill="1" applyBorder="1" applyAlignment="1">
      <alignment horizontal="center" vertical="center" wrapText="1"/>
    </xf>
    <xf numFmtId="0" fontId="23" fillId="2" borderId="0" xfId="39" applyFont="1" applyFill="1" applyBorder="1" applyAlignment="1">
      <alignment horizontal="center" vertical="center" shrinkToFit="1"/>
    </xf>
    <xf numFmtId="0" fontId="23" fillId="2" borderId="0" xfId="39" applyFont="1" applyFill="1" applyBorder="1" applyAlignment="1">
      <alignment vertical="center" wrapText="1"/>
    </xf>
    <xf numFmtId="0" fontId="23" fillId="0" borderId="4" xfId="39" applyFont="1" applyFill="1" applyBorder="1" applyAlignment="1">
      <alignment horizontal="center" vertical="center" wrapText="1"/>
    </xf>
    <xf numFmtId="197" fontId="3" fillId="0" borderId="3" xfId="39" applyNumberFormat="1" applyFont="1" applyFill="1" applyBorder="1" applyAlignment="1">
      <alignment horizontal="center" vertical="center"/>
    </xf>
    <xf numFmtId="197" fontId="13" fillId="0" borderId="1" xfId="39" applyNumberFormat="1" applyFont="1" applyFill="1" applyBorder="1" applyAlignment="1">
      <alignment horizontal="center" vertical="center"/>
    </xf>
    <xf numFmtId="43" fontId="26" fillId="0" borderId="1" xfId="0" applyNumberFormat="1" applyFont="1" applyBorder="1" applyAlignment="1">
      <alignment horizontal="center" vertical="center"/>
    </xf>
    <xf numFmtId="43" fontId="26" fillId="0" borderId="1" xfId="0" applyNumberFormat="1" applyFont="1" applyBorder="1" applyAlignment="1">
      <alignment vertical="center"/>
    </xf>
    <xf numFmtId="43" fontId="28" fillId="0" borderId="1" xfId="0" applyNumberFormat="1" applyFont="1" applyBorder="1" applyAlignment="1">
      <alignment vertical="center"/>
    </xf>
    <xf numFmtId="0" fontId="22" fillId="0" borderId="11" xfId="39" applyFont="1" applyFill="1" applyBorder="1" applyAlignment="1">
      <alignment horizontal="center" vertical="center" wrapText="1"/>
    </xf>
    <xf numFmtId="43" fontId="2" fillId="2" borderId="0" xfId="39" applyNumberFormat="1" applyFont="1" applyFill="1" applyBorder="1" applyAlignment="1">
      <alignment vertical="center" wrapText="1"/>
    </xf>
    <xf numFmtId="0" fontId="2" fillId="2" borderId="0" xfId="39" applyFont="1" applyFill="1" applyBorder="1" applyAlignment="1">
      <alignment vertical="center" wrapText="1"/>
    </xf>
    <xf numFmtId="196" fontId="2" fillId="2" borderId="0" xfId="39" applyNumberFormat="1" applyFont="1" applyFill="1" applyBorder="1" applyAlignment="1">
      <alignment vertical="center" wrapText="1"/>
    </xf>
    <xf numFmtId="0" fontId="3" fillId="2" borderId="0" xfId="39" applyFont="1" applyFill="1" applyBorder="1" applyAlignment="1">
      <alignment horizontal="right" vertical="center"/>
    </xf>
    <xf numFmtId="43" fontId="23" fillId="2" borderId="0" xfId="39" applyNumberFormat="1" applyFont="1" applyFill="1" applyBorder="1" applyAlignment="1">
      <alignment vertical="center" wrapText="1"/>
    </xf>
    <xf numFmtId="196" fontId="23" fillId="2" borderId="0" xfId="39" applyNumberFormat="1" applyFont="1" applyFill="1" applyBorder="1" applyAlignment="1">
      <alignment vertical="center" wrapText="1"/>
    </xf>
    <xf numFmtId="197" fontId="3" fillId="0" borderId="0" xfId="39" applyNumberFormat="1" applyFont="1" applyFill="1" applyBorder="1" applyAlignment="1">
      <alignment horizontal="center" vertical="center"/>
    </xf>
    <xf numFmtId="198" fontId="2" fillId="0" borderId="0" xfId="0" applyNumberFormat="1" applyFont="1" applyBorder="1" applyAlignment="1">
      <alignment vertical="center"/>
    </xf>
    <xf numFmtId="0" fontId="1" fillId="0" borderId="0" xfId="39" applyFont="1" applyFill="1"/>
    <xf numFmtId="0" fontId="1" fillId="0" borderId="0" xfId="39" applyFont="1" applyFill="1" applyAlignment="1">
      <alignment horizontal="center" vertical="center"/>
    </xf>
    <xf numFmtId="0" fontId="14" fillId="0" borderId="0" xfId="39" applyFont="1" applyFill="1"/>
    <xf numFmtId="0" fontId="14" fillId="2" borderId="0" xfId="39" applyFont="1" applyFill="1"/>
    <xf numFmtId="0" fontId="14" fillId="2" borderId="0" xfId="39" applyFont="1" applyFill="1" applyAlignment="1">
      <alignment horizontal="center"/>
    </xf>
    <xf numFmtId="0" fontId="13" fillId="2" borderId="0" xfId="39" applyFont="1" applyFill="1"/>
    <xf numFmtId="200" fontId="14" fillId="2" borderId="0" xfId="39" applyNumberFormat="1" applyFont="1" applyFill="1" applyAlignment="1">
      <alignment horizontal="right" vertical="center"/>
    </xf>
    <xf numFmtId="43" fontId="23" fillId="2" borderId="0" xfId="39" applyNumberFormat="1" applyFont="1" applyFill="1"/>
    <xf numFmtId="43" fontId="14" fillId="2" borderId="0" xfId="39" applyNumberFormat="1" applyFont="1" applyFill="1"/>
    <xf numFmtId="0" fontId="14" fillId="2" borderId="0" xfId="39" applyNumberFormat="1" applyFont="1" applyFill="1" applyAlignment="1">
      <alignment horizontal="center"/>
    </xf>
    <xf numFmtId="43" fontId="14" fillId="2" borderId="0" xfId="39" applyNumberFormat="1" applyFont="1" applyFill="1" applyAlignment="1">
      <alignment horizontal="right"/>
    </xf>
    <xf numFmtId="0" fontId="14" fillId="2" borderId="0" xfId="39" applyFont="1" applyFill="1" applyAlignment="1">
      <alignment wrapText="1"/>
    </xf>
    <xf numFmtId="43" fontId="2" fillId="2" borderId="0" xfId="39" applyNumberFormat="1" applyFont="1" applyFill="1" applyAlignment="1">
      <alignment horizontal="center"/>
    </xf>
    <xf numFmtId="0" fontId="3" fillId="0" borderId="0" xfId="39" applyFont="1" applyFill="1" applyAlignment="1">
      <alignment horizontal="center"/>
    </xf>
    <xf numFmtId="0" fontId="3" fillId="0" borderId="8" xfId="39" applyFont="1" applyFill="1" applyBorder="1" applyAlignment="1">
      <alignment horizontal="left" vertical="center"/>
    </xf>
    <xf numFmtId="0" fontId="3" fillId="0" borderId="4" xfId="39" applyFont="1" applyFill="1" applyBorder="1" applyAlignment="1">
      <alignment horizontal="center" vertical="center" wrapText="1"/>
    </xf>
    <xf numFmtId="0" fontId="3" fillId="0" borderId="3" xfId="39" applyFont="1" applyFill="1" applyBorder="1" applyAlignment="1">
      <alignment horizontal="center" vertical="center" wrapText="1"/>
    </xf>
    <xf numFmtId="200" fontId="3" fillId="0" borderId="4" xfId="39" applyNumberFormat="1" applyFont="1" applyFill="1" applyBorder="1" applyAlignment="1">
      <alignment horizontal="center" vertical="center" wrapText="1"/>
    </xf>
    <xf numFmtId="200" fontId="3" fillId="0" borderId="6" xfId="39" applyNumberFormat="1" applyFont="1" applyFill="1" applyBorder="1" applyAlignment="1">
      <alignment horizontal="center" vertical="center" wrapText="1"/>
    </xf>
    <xf numFmtId="0" fontId="20" fillId="2" borderId="1" xfId="39" applyFont="1" applyFill="1" applyBorder="1" applyAlignment="1">
      <alignment horizontal="center" vertical="center" wrapText="1"/>
    </xf>
    <xf numFmtId="0" fontId="14" fillId="0" borderId="1" xfId="62" applyFont="1" applyBorder="1" applyAlignment="1" applyProtection="1">
      <alignment horizontal="center" vertical="center"/>
      <protection locked="0"/>
    </xf>
    <xf numFmtId="0" fontId="14" fillId="2" borderId="3" xfId="39" applyFont="1" applyFill="1" applyBorder="1" applyAlignment="1">
      <alignment horizontal="center" vertical="center" wrapText="1"/>
    </xf>
    <xf numFmtId="0" fontId="14" fillId="2" borderId="6" xfId="39" applyFont="1" applyFill="1" applyBorder="1" applyAlignment="1">
      <alignment horizontal="center" vertical="center" wrapText="1"/>
    </xf>
    <xf numFmtId="0" fontId="26" fillId="2" borderId="6" xfId="39" applyFont="1" applyFill="1" applyBorder="1" applyAlignment="1">
      <alignment horizontal="center" vertical="center" wrapText="1"/>
    </xf>
    <xf numFmtId="176" fontId="26" fillId="0" borderId="1" xfId="62" applyNumberFormat="1" applyFont="1" applyBorder="1" applyAlignment="1" applyProtection="1">
      <alignment horizontal="center" vertical="center"/>
      <protection locked="0"/>
    </xf>
    <xf numFmtId="0" fontId="26" fillId="0" borderId="1" xfId="62" applyFont="1" applyBorder="1" applyAlignment="1" applyProtection="1">
      <alignment horizontal="center" vertical="center"/>
      <protection locked="0"/>
    </xf>
    <xf numFmtId="0" fontId="20" fillId="2" borderId="3" xfId="39" applyFont="1" applyFill="1" applyBorder="1" applyAlignment="1">
      <alignment horizontal="center" vertical="center" wrapText="1"/>
    </xf>
    <xf numFmtId="200" fontId="20" fillId="0" borderId="6" xfId="39" applyNumberFormat="1" applyFont="1" applyFill="1" applyBorder="1" applyAlignment="1">
      <alignment horizontal="center" vertical="center" wrapText="1"/>
    </xf>
    <xf numFmtId="0" fontId="26" fillId="0" borderId="6" xfId="62" applyFont="1" applyBorder="1" applyAlignment="1" applyProtection="1">
      <alignment horizontal="center" vertical="center"/>
      <protection locked="0"/>
    </xf>
    <xf numFmtId="0" fontId="20" fillId="0" borderId="3" xfId="39" applyFont="1" applyFill="1" applyBorder="1" applyAlignment="1">
      <alignment horizontal="center" vertical="center" wrapText="1"/>
    </xf>
    <xf numFmtId="176" fontId="20" fillId="0" borderId="6" xfId="39" applyNumberFormat="1" applyFont="1" applyFill="1" applyBorder="1" applyAlignment="1">
      <alignment horizontal="center" vertical="center" wrapText="1"/>
    </xf>
    <xf numFmtId="0" fontId="9" fillId="0" borderId="3" xfId="39" applyFont="1" applyFill="1" applyBorder="1" applyAlignment="1">
      <alignment horizontal="center" vertical="center"/>
    </xf>
    <xf numFmtId="0" fontId="28" fillId="0" borderId="5" xfId="39" applyFont="1" applyFill="1" applyBorder="1" applyAlignment="1">
      <alignment horizontal="center" vertical="center"/>
    </xf>
    <xf numFmtId="0" fontId="28" fillId="0" borderId="2" xfId="39" applyFont="1" applyFill="1" applyBorder="1" applyAlignment="1">
      <alignment horizontal="center" vertical="center"/>
    </xf>
    <xf numFmtId="0" fontId="34" fillId="0" borderId="1" xfId="39" applyFont="1" applyFill="1" applyBorder="1" applyAlignment="1">
      <alignment vertical="center"/>
    </xf>
    <xf numFmtId="0" fontId="34" fillId="0" borderId="1" xfId="39" applyFont="1" applyFill="1" applyBorder="1" applyAlignment="1">
      <alignment vertical="center" shrinkToFit="1"/>
    </xf>
    <xf numFmtId="0" fontId="26" fillId="0" borderId="1" xfId="39" applyFont="1" applyFill="1" applyBorder="1" applyAlignment="1">
      <alignment vertical="center" shrinkToFit="1"/>
    </xf>
    <xf numFmtId="200" fontId="20" fillId="0" borderId="1" xfId="39" applyNumberFormat="1" applyFont="1" applyFill="1" applyBorder="1" applyAlignment="1">
      <alignment horizontal="right" vertical="center" shrinkToFit="1"/>
    </xf>
    <xf numFmtId="0" fontId="35" fillId="0" borderId="1" xfId="39" applyFont="1" applyFill="1" applyBorder="1" applyAlignment="1">
      <alignment vertical="center" shrinkToFit="1"/>
    </xf>
    <xf numFmtId="0" fontId="3" fillId="0" borderId="7" xfId="39" applyFont="1" applyFill="1" applyBorder="1" applyAlignment="1">
      <alignment horizontal="left" vertical="center"/>
    </xf>
    <xf numFmtId="0" fontId="14" fillId="0" borderId="0" xfId="39" applyFont="1" applyFill="1" applyAlignment="1">
      <alignment vertical="center"/>
    </xf>
    <xf numFmtId="200" fontId="14" fillId="0" borderId="0" xfId="39" applyNumberFormat="1" applyFont="1" applyFill="1" applyAlignment="1">
      <alignment horizontal="right" vertical="center"/>
    </xf>
    <xf numFmtId="0" fontId="3" fillId="0" borderId="0" xfId="39" applyFont="1" applyFill="1" applyAlignment="1">
      <alignment horizontal="left" vertical="center"/>
    </xf>
    <xf numFmtId="0" fontId="1" fillId="0" borderId="0" xfId="39" applyFont="1" applyFill="1" applyAlignment="1">
      <alignment horizontal="center"/>
    </xf>
    <xf numFmtId="0" fontId="14" fillId="0" borderId="0" xfId="39" applyFont="1" applyFill="1" applyAlignment="1">
      <alignment horizontal="center"/>
    </xf>
    <xf numFmtId="0" fontId="13" fillId="0" borderId="0" xfId="39" applyFont="1" applyFill="1"/>
    <xf numFmtId="0" fontId="1" fillId="0" borderId="0" xfId="39" applyFont="1" applyFill="1" applyBorder="1" applyAlignment="1">
      <alignment horizontal="center" vertical="center"/>
    </xf>
    <xf numFmtId="43" fontId="23" fillId="0" borderId="0" xfId="39" applyNumberFormat="1" applyFont="1" applyFill="1" applyBorder="1" applyAlignment="1">
      <alignment horizontal="center" vertical="center"/>
    </xf>
    <xf numFmtId="43" fontId="23" fillId="0" borderId="0" xfId="39" applyNumberFormat="1" applyFont="1" applyFill="1" applyAlignment="1">
      <alignment horizontal="center" vertical="center"/>
    </xf>
    <xf numFmtId="43" fontId="1" fillId="0" borderId="0" xfId="39" applyNumberFormat="1" applyFont="1" applyFill="1" applyAlignment="1">
      <alignment horizontal="center" vertical="center"/>
    </xf>
    <xf numFmtId="0" fontId="1" fillId="0" borderId="0" xfId="39" applyNumberFormat="1" applyFont="1" applyFill="1" applyAlignment="1">
      <alignment horizontal="center" vertical="center"/>
    </xf>
    <xf numFmtId="43" fontId="2" fillId="0" borderId="1" xfId="39" applyNumberFormat="1" applyFont="1" applyFill="1" applyBorder="1" applyAlignment="1">
      <alignment horizontal="center" vertical="center" wrapText="1"/>
    </xf>
    <xf numFmtId="0" fontId="14" fillId="0" borderId="4" xfId="39" applyFont="1" applyFill="1" applyBorder="1" applyAlignment="1">
      <alignment horizontal="center" vertical="center" wrapText="1"/>
    </xf>
    <xf numFmtId="43" fontId="14" fillId="0" borderId="2" xfId="39" applyNumberFormat="1" applyFont="1" applyFill="1" applyBorder="1" applyAlignment="1">
      <alignment horizontal="center" vertical="center" wrapText="1"/>
    </xf>
    <xf numFmtId="43" fontId="14" fillId="0" borderId="1" xfId="39" applyNumberFormat="1" applyFont="1" applyFill="1" applyBorder="1" applyAlignment="1">
      <alignment horizontal="center" vertical="center" wrapText="1"/>
    </xf>
    <xf numFmtId="0" fontId="13" fillId="0" borderId="1" xfId="39" applyNumberFormat="1" applyFont="1" applyFill="1" applyBorder="1" applyAlignment="1">
      <alignment horizontal="center" vertical="center" wrapText="1" shrinkToFit="1"/>
    </xf>
    <xf numFmtId="0" fontId="14" fillId="0" borderId="6" xfId="39" applyFont="1" applyFill="1" applyBorder="1" applyAlignment="1">
      <alignment horizontal="center" vertical="center" wrapText="1"/>
    </xf>
    <xf numFmtId="43" fontId="26" fillId="0" borderId="1" xfId="62" applyNumberFormat="1" applyFont="1" applyBorder="1" applyAlignment="1" applyProtection="1">
      <alignment horizontal="right" vertical="center"/>
      <protection locked="0"/>
    </xf>
    <xf numFmtId="43" fontId="26" fillId="2" borderId="2" xfId="39" applyNumberFormat="1" applyFont="1" applyFill="1" applyBorder="1" applyAlignment="1">
      <alignment horizontal="center" vertical="center" wrapText="1"/>
    </xf>
    <xf numFmtId="194" fontId="26" fillId="0" borderId="1" xfId="62" applyNumberFormat="1" applyFont="1" applyBorder="1" applyAlignment="1" applyProtection="1">
      <alignment horizontal="center" vertical="center"/>
      <protection locked="0"/>
    </xf>
    <xf numFmtId="0" fontId="20" fillId="0" borderId="1" xfId="62" applyFont="1" applyBorder="1" applyAlignment="1" applyProtection="1">
      <alignment vertical="center"/>
      <protection locked="0"/>
    </xf>
    <xf numFmtId="187" fontId="26" fillId="0" borderId="14" xfId="39" applyNumberFormat="1" applyFont="1" applyFill="1" applyBorder="1" applyAlignment="1">
      <alignment horizontal="center" vertical="center" wrapText="1"/>
    </xf>
    <xf numFmtId="43" fontId="26" fillId="0" borderId="2" xfId="39" applyNumberFormat="1" applyFont="1" applyFill="1" applyBorder="1" applyAlignment="1">
      <alignment horizontal="center" vertical="center" wrapText="1"/>
    </xf>
    <xf numFmtId="43" fontId="26" fillId="0" borderId="1" xfId="39" applyNumberFormat="1" applyFont="1" applyFill="1" applyBorder="1" applyAlignment="1">
      <alignment horizontal="center" vertical="center" wrapText="1"/>
    </xf>
    <xf numFmtId="0" fontId="26" fillId="0" borderId="1" xfId="39" applyNumberFormat="1" applyFont="1" applyFill="1" applyBorder="1" applyAlignment="1">
      <alignment horizontal="center" vertical="center" wrapText="1" shrinkToFit="1"/>
    </xf>
    <xf numFmtId="49" fontId="20" fillId="0" borderId="1" xfId="39" applyNumberFormat="1" applyFont="1" applyFill="1" applyBorder="1" applyAlignment="1">
      <alignment horizontal="center" vertical="center"/>
    </xf>
    <xf numFmtId="49" fontId="26" fillId="0" borderId="1" xfId="39" applyNumberFormat="1" applyFont="1" applyFill="1" applyBorder="1" applyAlignment="1">
      <alignment vertical="center"/>
    </xf>
    <xf numFmtId="0" fontId="28" fillId="0" borderId="1" xfId="39" applyNumberFormat="1" applyFont="1" applyFill="1" applyBorder="1" applyAlignment="1">
      <alignment horizontal="center" vertical="center"/>
    </xf>
    <xf numFmtId="43" fontId="28" fillId="0" borderId="1" xfId="39" applyNumberFormat="1" applyFont="1" applyFill="1" applyBorder="1" applyAlignment="1">
      <alignment horizontal="center" vertical="center"/>
    </xf>
    <xf numFmtId="197" fontId="35" fillId="0" borderId="1" xfId="39" applyNumberFormat="1" applyFont="1" applyFill="1" applyBorder="1" applyAlignment="1">
      <alignment vertical="center"/>
    </xf>
    <xf numFmtId="49" fontId="35" fillId="0" borderId="1" xfId="39" applyNumberFormat="1" applyFont="1" applyFill="1" applyBorder="1" applyAlignment="1">
      <alignment vertical="center"/>
    </xf>
    <xf numFmtId="0" fontId="26" fillId="0" borderId="1" xfId="39" applyNumberFormat="1" applyFont="1" applyFill="1" applyBorder="1" applyAlignment="1">
      <alignment horizontal="center" vertical="center"/>
    </xf>
    <xf numFmtId="43" fontId="26" fillId="0" borderId="1" xfId="39" applyNumberFormat="1" applyFont="1" applyFill="1" applyBorder="1" applyAlignment="1">
      <alignment horizontal="right" vertical="center"/>
    </xf>
    <xf numFmtId="43" fontId="22" fillId="0" borderId="1" xfId="39" applyNumberFormat="1" applyFont="1" applyFill="1" applyBorder="1" applyAlignment="1">
      <alignment vertical="center"/>
    </xf>
    <xf numFmtId="43" fontId="28" fillId="0" borderId="1" xfId="39" applyNumberFormat="1" applyFont="1" applyFill="1" applyBorder="1" applyAlignment="1">
      <alignment horizontal="right" vertical="center"/>
    </xf>
    <xf numFmtId="0" fontId="14" fillId="0" borderId="0" xfId="39" applyFont="1" applyFill="1" applyAlignment="1">
      <alignment horizontal="center" vertical="center"/>
    </xf>
    <xf numFmtId="43" fontId="23" fillId="0" borderId="0" xfId="39" applyNumberFormat="1" applyFont="1" applyFill="1" applyAlignment="1">
      <alignment vertical="center"/>
    </xf>
    <xf numFmtId="43" fontId="3" fillId="0" borderId="7" xfId="39" applyNumberFormat="1" applyFont="1" applyFill="1" applyBorder="1" applyAlignment="1">
      <alignment horizontal="center" vertical="center"/>
    </xf>
    <xf numFmtId="43" fontId="14" fillId="0" borderId="0" xfId="39" applyNumberFormat="1" applyFont="1" applyFill="1" applyAlignment="1">
      <alignment vertical="center"/>
    </xf>
    <xf numFmtId="0" fontId="14" fillId="0" borderId="0" xfId="39" applyNumberFormat="1" applyFont="1" applyFill="1" applyAlignment="1">
      <alignment horizontal="center" vertical="center"/>
    </xf>
    <xf numFmtId="43" fontId="14" fillId="0" borderId="0" xfId="39" applyNumberFormat="1" applyFont="1" applyFill="1" applyAlignment="1">
      <alignment horizontal="right" vertical="center"/>
    </xf>
    <xf numFmtId="43" fontId="23" fillId="0" borderId="0" xfId="39" applyNumberFormat="1" applyFont="1" applyFill="1"/>
    <xf numFmtId="43" fontId="1" fillId="0" borderId="0" xfId="39" applyNumberFormat="1" applyFont="1" applyFill="1"/>
    <xf numFmtId="0" fontId="1" fillId="0" borderId="0" xfId="39" applyNumberFormat="1" applyFont="1" applyFill="1" applyAlignment="1">
      <alignment horizontal="center"/>
    </xf>
    <xf numFmtId="43" fontId="1" fillId="0" borderId="0" xfId="39" applyNumberFormat="1" applyFont="1" applyFill="1" applyAlignment="1">
      <alignment horizontal="right"/>
    </xf>
    <xf numFmtId="43" fontId="14" fillId="0" borderId="0" xfId="39" applyNumberFormat="1" applyFont="1" applyFill="1"/>
    <xf numFmtId="0" fontId="14" fillId="0" borderId="0" xfId="39" applyNumberFormat="1" applyFont="1" applyFill="1" applyAlignment="1">
      <alignment horizontal="center"/>
    </xf>
    <xf numFmtId="43" fontId="14" fillId="0" borderId="0" xfId="39" applyNumberFormat="1" applyFont="1" applyFill="1" applyAlignment="1">
      <alignment horizontal="right"/>
    </xf>
    <xf numFmtId="0" fontId="1" fillId="0" borderId="0" xfId="39" applyFont="1" applyFill="1" applyAlignment="1"/>
    <xf numFmtId="43" fontId="2" fillId="0" borderId="0" xfId="39" applyNumberFormat="1" applyFont="1" applyFill="1" applyAlignment="1">
      <alignment horizontal="center"/>
    </xf>
    <xf numFmtId="0" fontId="1" fillId="0" borderId="0" xfId="39" applyFont="1" applyFill="1" applyBorder="1" applyAlignment="1">
      <alignment horizontal="left" vertical="center"/>
    </xf>
    <xf numFmtId="43" fontId="2" fillId="0" borderId="0" xfId="39" applyNumberFormat="1" applyFont="1" applyFill="1" applyAlignment="1">
      <alignment horizontal="center" vertical="center"/>
    </xf>
    <xf numFmtId="0" fontId="14" fillId="0" borderId="0" xfId="39" applyFont="1" applyFill="1" applyBorder="1" applyAlignment="1">
      <alignment horizontal="center" vertical="center" wrapText="1"/>
    </xf>
    <xf numFmtId="0" fontId="14" fillId="0" borderId="5" xfId="39" applyFont="1" applyFill="1" applyBorder="1" applyAlignment="1">
      <alignment horizontal="center" vertical="center" wrapText="1"/>
    </xf>
    <xf numFmtId="0" fontId="14" fillId="0" borderId="2" xfId="39" applyFont="1" applyFill="1" applyBorder="1" applyAlignment="1">
      <alignment horizontal="center" vertical="center" wrapText="1"/>
    </xf>
    <xf numFmtId="0" fontId="14" fillId="0" borderId="1" xfId="39" applyFont="1" applyFill="1" applyBorder="1" applyAlignment="1">
      <alignment horizontal="center" vertical="center" wrapText="1"/>
    </xf>
    <xf numFmtId="0" fontId="14" fillId="2" borderId="1" xfId="39" applyFont="1" applyFill="1" applyBorder="1" applyAlignment="1">
      <alignment horizontal="center" vertical="center" wrapText="1"/>
    </xf>
    <xf numFmtId="0" fontId="36" fillId="2" borderId="0" xfId="39" applyFont="1" applyFill="1" applyBorder="1" applyAlignment="1">
      <alignment horizontal="center" vertical="center" wrapText="1"/>
    </xf>
    <xf numFmtId="0" fontId="1" fillId="0" borderId="1" xfId="39" applyFont="1" applyFill="1" applyBorder="1" applyAlignment="1">
      <alignment horizontal="center" vertical="center" wrapText="1"/>
    </xf>
    <xf numFmtId="10" fontId="2" fillId="0" borderId="1" xfId="39" applyNumberFormat="1" applyFont="1" applyFill="1" applyBorder="1" applyAlignment="1">
      <alignment horizontal="center" vertical="center" wrapText="1"/>
    </xf>
    <xf numFmtId="0" fontId="1" fillId="0" borderId="2" xfId="39" applyFont="1" applyFill="1" applyBorder="1" applyAlignment="1">
      <alignment horizontal="center" vertical="center" wrapText="1"/>
    </xf>
    <xf numFmtId="196" fontId="37" fillId="0" borderId="1" xfId="39" applyNumberFormat="1" applyFont="1" applyFill="1" applyBorder="1" applyAlignment="1">
      <alignment vertical="center" wrapText="1"/>
    </xf>
    <xf numFmtId="196" fontId="37" fillId="0" borderId="0" xfId="39" applyNumberFormat="1" applyFont="1" applyFill="1" applyBorder="1" applyAlignment="1">
      <alignment vertical="center" wrapText="1"/>
    </xf>
    <xf numFmtId="0" fontId="1" fillId="0" borderId="2" xfId="39" applyFont="1" applyFill="1" applyBorder="1" applyAlignment="1">
      <alignment horizontal="center"/>
    </xf>
    <xf numFmtId="0" fontId="1" fillId="0" borderId="1" xfId="39" applyFont="1" applyFill="1" applyBorder="1" applyAlignment="1">
      <alignment horizontal="center"/>
    </xf>
    <xf numFmtId="43" fontId="2" fillId="0" borderId="1" xfId="39" applyNumberFormat="1" applyFont="1" applyFill="1" applyBorder="1" applyAlignment="1">
      <alignment horizontal="center"/>
    </xf>
    <xf numFmtId="43" fontId="14" fillId="0" borderId="0" xfId="39" applyNumberFormat="1" applyFont="1" applyFill="1" applyBorder="1" applyAlignment="1">
      <alignment horizontal="center" vertical="center"/>
    </xf>
    <xf numFmtId="43" fontId="23" fillId="0" borderId="0" xfId="39" applyNumberFormat="1" applyFont="1" applyFill="1" applyAlignment="1">
      <alignment horizontal="center"/>
    </xf>
    <xf numFmtId="0" fontId="14" fillId="0" borderId="0" xfId="39" applyFont="1" applyFill="1" applyAlignment="1">
      <alignment vertical="center" wrapText="1"/>
    </xf>
    <xf numFmtId="0" fontId="14" fillId="0" borderId="0" xfId="39" applyFont="1" applyFill="1" applyAlignment="1">
      <alignment wrapText="1"/>
    </xf>
    <xf numFmtId="0" fontId="1" fillId="0" borderId="5" xfId="39" applyFont="1" applyFill="1" applyBorder="1" applyAlignment="1">
      <alignment vertical="center" wrapText="1"/>
    </xf>
    <xf numFmtId="0" fontId="1" fillId="0" borderId="2" xfId="39" applyFont="1" applyFill="1" applyBorder="1" applyAlignment="1">
      <alignment vertical="center" wrapText="1"/>
    </xf>
    <xf numFmtId="0" fontId="13" fillId="0" borderId="1" xfId="39" applyFont="1" applyFill="1" applyBorder="1" applyAlignment="1">
      <alignment horizontal="center" vertical="center" wrapText="1"/>
    </xf>
    <xf numFmtId="0" fontId="1" fillId="0" borderId="1" xfId="39" applyFont="1" applyFill="1" applyBorder="1" applyAlignment="1">
      <alignment vertical="center" wrapText="1"/>
    </xf>
    <xf numFmtId="9" fontId="2" fillId="0" borderId="1" xfId="39" applyNumberFormat="1" applyFont="1" applyFill="1" applyBorder="1" applyAlignment="1">
      <alignment horizontal="center" vertical="center" wrapText="1"/>
    </xf>
    <xf numFmtId="0" fontId="1" fillId="0" borderId="1" xfId="39" applyFont="1" applyFill="1" applyBorder="1"/>
    <xf numFmtId="0" fontId="38" fillId="0" borderId="0" xfId="0" applyFont="1" applyAlignment="1">
      <alignment horizontal="center" vertical="center"/>
    </xf>
    <xf numFmtId="0" fontId="39" fillId="0" borderId="0" xfId="39" applyFont="1" applyAlignment="1">
      <alignment horizontal="center" vertical="center"/>
    </xf>
    <xf numFmtId="0" fontId="2" fillId="0" borderId="0" xfId="39" applyFont="1" applyFill="1" applyAlignment="1">
      <alignment vertical="center"/>
    </xf>
    <xf numFmtId="0" fontId="2" fillId="0" borderId="0" xfId="39" applyFont="1" applyFill="1" applyAlignment="1">
      <alignment horizontal="center" vertical="center"/>
    </xf>
    <xf numFmtId="0" fontId="3" fillId="0" borderId="0" xfId="39" applyFont="1" applyFill="1" applyAlignment="1">
      <alignment horizontal="left" vertical="center" shrinkToFit="1"/>
    </xf>
    <xf numFmtId="0" fontId="24" fillId="0" borderId="0" xfId="39" applyFont="1" applyFill="1" applyAlignment="1">
      <alignment horizontal="left" vertical="center" wrapText="1"/>
    </xf>
    <xf numFmtId="0" fontId="3" fillId="0" borderId="0" xfId="39" applyFont="1" applyFill="1" applyAlignment="1">
      <alignment horizontal="center" vertical="center"/>
    </xf>
    <xf numFmtId="0" fontId="24" fillId="0" borderId="0" xfId="39" applyFont="1" applyFill="1" applyAlignment="1">
      <alignment horizontal="center" vertical="center"/>
    </xf>
    <xf numFmtId="49" fontId="3" fillId="0" borderId="6" xfId="39" applyNumberFormat="1" applyFont="1" applyFill="1" applyBorder="1" applyAlignment="1">
      <alignment horizontal="center" vertical="center" shrinkToFit="1"/>
    </xf>
    <xf numFmtId="0" fontId="14" fillId="0" borderId="1" xfId="39" applyFont="1" applyFill="1" applyBorder="1" applyAlignment="1">
      <alignment vertical="center" wrapText="1"/>
    </xf>
    <xf numFmtId="0" fontId="20" fillId="0" borderId="1" xfId="39" applyFont="1" applyFill="1" applyBorder="1" applyAlignment="1">
      <alignment vertical="center" wrapText="1"/>
    </xf>
    <xf numFmtId="0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6" xfId="39" applyFont="1" applyFill="1" applyBorder="1" applyAlignment="1">
      <alignment vertical="center" wrapText="1"/>
    </xf>
    <xf numFmtId="0" fontId="40" fillId="0" borderId="3" xfId="39" applyFont="1" applyFill="1" applyBorder="1" applyAlignment="1">
      <alignment horizontal="center" vertical="center"/>
    </xf>
    <xf numFmtId="0" fontId="41" fillId="0" borderId="5" xfId="39" applyFont="1" applyFill="1" applyBorder="1" applyAlignment="1">
      <alignment horizontal="center" vertical="center"/>
    </xf>
    <xf numFmtId="0" fontId="41" fillId="0" borderId="2" xfId="39" applyFont="1" applyFill="1" applyBorder="1" applyAlignment="1">
      <alignment horizontal="center" vertical="center"/>
    </xf>
    <xf numFmtId="0" fontId="41" fillId="0" borderId="1" xfId="39" applyFont="1" applyFill="1" applyBorder="1" applyAlignment="1">
      <alignment horizontal="left" vertical="center" wrapText="1" shrinkToFit="1"/>
    </xf>
    <xf numFmtId="0" fontId="41" fillId="0" borderId="1" xfId="39" applyFont="1" applyFill="1" applyBorder="1" applyAlignment="1">
      <alignment horizontal="center" vertical="center"/>
    </xf>
    <xf numFmtId="49" fontId="41" fillId="0" borderId="1" xfId="39" applyNumberFormat="1" applyFont="1" applyFill="1" applyBorder="1" applyAlignment="1">
      <alignment horizontal="center" vertical="center"/>
    </xf>
    <xf numFmtId="0" fontId="2" fillId="0" borderId="7" xfId="39" applyFont="1" applyFill="1" applyBorder="1" applyAlignment="1">
      <alignment horizontal="left" vertical="center"/>
    </xf>
    <xf numFmtId="0" fontId="14" fillId="0" borderId="7" xfId="39" applyFont="1" applyFill="1" applyBorder="1" applyAlignment="1">
      <alignment horizontal="left" vertical="center"/>
    </xf>
    <xf numFmtId="0" fontId="2" fillId="0" borderId="0" xfId="39" applyFont="1" applyFill="1" applyAlignment="1">
      <alignment horizontal="left" vertical="center"/>
    </xf>
    <xf numFmtId="43" fontId="2" fillId="0" borderId="0" xfId="39" applyNumberFormat="1" applyFont="1" applyFill="1" applyAlignment="1">
      <alignment horizontal="right" vertical="center"/>
    </xf>
    <xf numFmtId="0" fontId="2" fillId="0" borderId="8" xfId="39" applyFont="1" applyFill="1" applyBorder="1" applyAlignment="1">
      <alignment horizontal="right" vertical="center"/>
    </xf>
    <xf numFmtId="49" fontId="3" fillId="0" borderId="3" xfId="39" applyNumberFormat="1" applyFont="1" applyFill="1" applyBorder="1" applyAlignment="1">
      <alignment horizontal="center" vertical="center"/>
    </xf>
    <xf numFmtId="49" fontId="2" fillId="0" borderId="2" xfId="39" applyNumberFormat="1" applyFont="1" applyFill="1" applyBorder="1" applyAlignment="1">
      <alignment horizontal="center" vertical="center"/>
    </xf>
    <xf numFmtId="49" fontId="2" fillId="0" borderId="3" xfId="48" applyNumberFormat="1" applyFont="1" applyFill="1" applyBorder="1" applyAlignment="1">
      <alignment horizontal="center" vertical="center"/>
    </xf>
    <xf numFmtId="49" fontId="3" fillId="0" borderId="3" xfId="48" applyNumberFormat="1" applyFont="1" applyFill="1" applyBorder="1" applyAlignment="1">
      <alignment horizontal="center" vertical="center"/>
    </xf>
    <xf numFmtId="49" fontId="2" fillId="0" borderId="1" xfId="48" applyNumberFormat="1" applyFont="1" applyFill="1" applyBorder="1" applyAlignment="1">
      <alignment horizontal="center" vertical="center" wrapText="1"/>
    </xf>
    <xf numFmtId="43" fontId="20" fillId="0" borderId="6" xfId="39" applyNumberFormat="1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center" vertical="center"/>
    </xf>
    <xf numFmtId="43" fontId="22" fillId="0" borderId="6" xfId="39" applyNumberFormat="1" applyFont="1" applyFill="1" applyBorder="1" applyAlignment="1">
      <alignment horizontal="right" vertical="center" wrapText="1"/>
    </xf>
    <xf numFmtId="43" fontId="22" fillId="0" borderId="1" xfId="48" applyNumberFormat="1" applyFont="1" applyFill="1" applyBorder="1" applyAlignment="1">
      <alignment horizontal="center" vertical="center"/>
    </xf>
    <xf numFmtId="43" fontId="22" fillId="0" borderId="3" xfId="48" applyNumberFormat="1" applyFont="1" applyFill="1" applyBorder="1" applyAlignment="1">
      <alignment horizontal="center" vertical="center"/>
    </xf>
    <xf numFmtId="197" fontId="41" fillId="0" borderId="1" xfId="39" applyNumberFormat="1" applyFont="1" applyFill="1" applyBorder="1" applyAlignment="1">
      <alignment vertical="center"/>
    </xf>
    <xf numFmtId="43" fontId="23" fillId="0" borderId="0" xfId="39" applyNumberFormat="1" applyFont="1" applyFill="1" applyAlignment="1">
      <alignment horizontal="right" vertical="center"/>
    </xf>
    <xf numFmtId="43" fontId="2" fillId="0" borderId="7" xfId="39" applyNumberFormat="1" applyFont="1" applyFill="1" applyBorder="1" applyAlignment="1">
      <alignment horizontal="right"/>
    </xf>
    <xf numFmtId="197" fontId="42" fillId="0" borderId="7" xfId="39" applyNumberFormat="1" applyFont="1" applyFill="1" applyBorder="1" applyAlignment="1">
      <alignment vertical="center"/>
    </xf>
    <xf numFmtId="0" fontId="42" fillId="0" borderId="0" xfId="39" applyFont="1" applyFill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43" fontId="41" fillId="0" borderId="1" xfId="39" applyNumberFormat="1" applyFont="1" applyFill="1" applyBorder="1" applyAlignment="1">
      <alignment horizontal="right" vertical="center"/>
    </xf>
    <xf numFmtId="0" fontId="1" fillId="0" borderId="0" xfId="63" applyFont="1"/>
    <xf numFmtId="0" fontId="1" fillId="2" borderId="0" xfId="63" applyFont="1" applyFill="1"/>
    <xf numFmtId="0" fontId="1" fillId="0" borderId="1" xfId="63" applyFont="1" applyBorder="1"/>
    <xf numFmtId="0" fontId="4" fillId="0" borderId="0" xfId="63" applyFont="1"/>
    <xf numFmtId="0" fontId="14" fillId="0" borderId="0" xfId="63" applyFont="1" applyBorder="1"/>
    <xf numFmtId="0" fontId="14" fillId="0" borderId="0" xfId="63" applyFont="1" applyAlignment="1">
      <alignment horizontal="center"/>
    </xf>
    <xf numFmtId="0" fontId="14" fillId="0" borderId="0" xfId="63" applyFont="1"/>
    <xf numFmtId="0" fontId="14" fillId="0" borderId="0" xfId="48" applyFont="1"/>
    <xf numFmtId="0" fontId="1" fillId="0" borderId="0" xfId="63" applyFont="1" applyAlignment="1">
      <alignment horizontal="center"/>
    </xf>
    <xf numFmtId="0" fontId="1" fillId="0" borderId="0" xfId="63" applyFont="1" applyAlignment="1"/>
    <xf numFmtId="0" fontId="1" fillId="2" borderId="4" xfId="63" applyFont="1" applyFill="1" applyBorder="1" applyAlignment="1">
      <alignment horizontal="center" vertical="center" wrapText="1"/>
    </xf>
    <xf numFmtId="0" fontId="1" fillId="2" borderId="1" xfId="63" applyFont="1" applyFill="1" applyBorder="1" applyAlignment="1">
      <alignment horizontal="center" vertical="center"/>
    </xf>
    <xf numFmtId="0" fontId="1" fillId="2" borderId="4" xfId="48" applyFont="1" applyFill="1" applyBorder="1" applyAlignment="1">
      <alignment horizontal="center" vertical="center" wrapText="1"/>
    </xf>
    <xf numFmtId="0" fontId="1" fillId="2" borderId="4" xfId="63" applyFont="1" applyFill="1" applyBorder="1" applyAlignment="1">
      <alignment horizontal="center" vertical="center"/>
    </xf>
    <xf numFmtId="0" fontId="1" fillId="2" borderId="6" xfId="63" applyFont="1" applyFill="1" applyBorder="1" applyAlignment="1">
      <alignment horizontal="center" vertical="center" wrapText="1"/>
    </xf>
    <xf numFmtId="0" fontId="1" fillId="2" borderId="6" xfId="48" applyFont="1" applyFill="1" applyBorder="1" applyAlignment="1">
      <alignment horizontal="center" vertical="center" wrapText="1"/>
    </xf>
    <xf numFmtId="0" fontId="0" fillId="0" borderId="6" xfId="0" applyFont="1" applyBorder="1"/>
    <xf numFmtId="0" fontId="1" fillId="2" borderId="6" xfId="63" applyFont="1" applyFill="1" applyBorder="1" applyAlignment="1">
      <alignment horizontal="center" vertical="center"/>
    </xf>
    <xf numFmtId="0" fontId="1" fillId="0" borderId="1" xfId="48" applyFont="1" applyBorder="1" applyAlignment="1">
      <alignment shrinkToFit="1"/>
    </xf>
    <xf numFmtId="49" fontId="1" fillId="0" borderId="1" xfId="48" applyNumberFormat="1" applyFont="1" applyBorder="1" applyAlignment="1">
      <alignment horizontal="right"/>
    </xf>
    <xf numFmtId="179" fontId="1" fillId="0" borderId="1" xfId="48" applyNumberFormat="1" applyFont="1" applyBorder="1" applyAlignment="1">
      <alignment horizontal="center"/>
    </xf>
    <xf numFmtId="197" fontId="1" fillId="0" borderId="1" xfId="48" applyNumberFormat="1" applyFont="1" applyBorder="1"/>
    <xf numFmtId="49" fontId="1" fillId="0" borderId="1" xfId="48" applyNumberFormat="1" applyFont="1" applyBorder="1"/>
    <xf numFmtId="0" fontId="1" fillId="0" borderId="1" xfId="63" applyFont="1" applyBorder="1" applyAlignment="1">
      <alignment horizontal="center"/>
    </xf>
    <xf numFmtId="0" fontId="0" fillId="0" borderId="1" xfId="63" applyFont="1" applyBorder="1"/>
    <xf numFmtId="0" fontId="0" fillId="0" borderId="1" xfId="63" applyFont="1" applyBorder="1" applyAlignment="1">
      <alignment horizontal="right"/>
    </xf>
    <xf numFmtId="49" fontId="0" fillId="0" borderId="1" xfId="63" applyNumberFormat="1" applyFont="1" applyBorder="1" applyAlignment="1">
      <alignment horizontal="right"/>
    </xf>
    <xf numFmtId="0" fontId="0" fillId="0" borderId="1" xfId="63" applyFont="1" applyBorder="1" applyAlignment="1">
      <alignment horizontal="center"/>
    </xf>
    <xf numFmtId="0" fontId="1" fillId="0" borderId="11" xfId="63" applyFont="1" applyBorder="1" applyAlignment="1">
      <alignment horizontal="center"/>
    </xf>
    <xf numFmtId="0" fontId="1" fillId="0" borderId="8" xfId="63" applyFont="1" applyBorder="1" applyAlignment="1">
      <alignment horizontal="center"/>
    </xf>
    <xf numFmtId="0" fontId="1" fillId="0" borderId="14" xfId="63" applyFont="1" applyBorder="1" applyAlignment="1">
      <alignment horizontal="center"/>
    </xf>
    <xf numFmtId="0" fontId="1" fillId="0" borderId="6" xfId="63" applyFont="1" applyBorder="1"/>
    <xf numFmtId="0" fontId="0" fillId="0" borderId="6" xfId="63" applyFont="1" applyBorder="1" applyAlignment="1">
      <alignment horizontal="center"/>
    </xf>
    <xf numFmtId="0" fontId="1" fillId="0" borderId="3" xfId="63" applyFont="1" applyBorder="1" applyAlignment="1">
      <alignment horizontal="center"/>
    </xf>
    <xf numFmtId="0" fontId="1" fillId="0" borderId="5" xfId="63" applyFont="1" applyBorder="1" applyAlignment="1">
      <alignment horizontal="center"/>
    </xf>
    <xf numFmtId="0" fontId="1" fillId="0" borderId="2" xfId="63" applyFont="1" applyBorder="1" applyAlignment="1">
      <alignment horizontal="center"/>
    </xf>
    <xf numFmtId="0" fontId="4" fillId="0" borderId="5" xfId="63" applyFont="1" applyBorder="1" applyAlignment="1">
      <alignment horizontal="center"/>
    </xf>
    <xf numFmtId="0" fontId="4" fillId="0" borderId="2" xfId="63" applyFont="1" applyBorder="1" applyAlignment="1">
      <alignment horizontal="center"/>
    </xf>
    <xf numFmtId="0" fontId="4" fillId="0" borderId="1" xfId="63" applyFont="1" applyBorder="1" applyAlignment="1">
      <alignment horizontal="center"/>
    </xf>
    <xf numFmtId="43" fontId="4" fillId="0" borderId="1" xfId="63" applyNumberFormat="1" applyFont="1" applyBorder="1" applyAlignment="1">
      <alignment horizontal="center"/>
    </xf>
    <xf numFmtId="43" fontId="6" fillId="0" borderId="1" xfId="63" applyNumberFormat="1" applyFont="1" applyBorder="1"/>
    <xf numFmtId="0" fontId="1" fillId="0" borderId="7" xfId="63" applyFont="1" applyBorder="1" applyAlignment="1">
      <alignment horizontal="left"/>
    </xf>
    <xf numFmtId="0" fontId="14" fillId="0" borderId="0" xfId="63" applyFont="1" applyBorder="1" applyAlignment="1">
      <alignment horizontal="center"/>
    </xf>
    <xf numFmtId="0" fontId="1" fillId="0" borderId="0" xfId="63" applyFont="1" applyBorder="1"/>
    <xf numFmtId="0" fontId="1" fillId="0" borderId="0" xfId="48" applyFont="1"/>
    <xf numFmtId="0" fontId="0" fillId="0" borderId="0" xfId="48" applyFont="1" applyAlignment="1">
      <alignment horizontal="right"/>
    </xf>
    <xf numFmtId="0" fontId="1" fillId="2" borderId="2" xfId="63" applyFont="1" applyFill="1" applyBorder="1" applyAlignment="1">
      <alignment horizontal="center" vertical="center"/>
    </xf>
    <xf numFmtId="0" fontId="1" fillId="2" borderId="1" xfId="48" applyFont="1" applyFill="1" applyBorder="1" applyAlignment="1">
      <alignment horizontal="center" vertical="center"/>
    </xf>
    <xf numFmtId="0" fontId="1" fillId="2" borderId="0" xfId="63" applyFont="1" applyFill="1" applyBorder="1"/>
    <xf numFmtId="0" fontId="1" fillId="2" borderId="9" xfId="63" applyFont="1" applyFill="1" applyBorder="1" applyAlignment="1">
      <alignment horizontal="center" vertical="center"/>
    </xf>
    <xf numFmtId="194" fontId="1" fillId="0" borderId="1" xfId="48" applyNumberFormat="1" applyFont="1" applyBorder="1" applyAlignment="1">
      <alignment horizontal="center"/>
    </xf>
    <xf numFmtId="0" fontId="1" fillId="0" borderId="1" xfId="48" applyFont="1" applyBorder="1"/>
    <xf numFmtId="193" fontId="0" fillId="0" borderId="1" xfId="48" applyNumberFormat="1" applyFont="1" applyBorder="1"/>
    <xf numFmtId="0" fontId="0" fillId="0" borderId="1" xfId="63" applyNumberFormat="1" applyFont="1" applyBorder="1"/>
    <xf numFmtId="0" fontId="0" fillId="0" borderId="1" xfId="63" applyNumberFormat="1" applyFont="1" applyBorder="1" applyAlignment="1">
      <alignment horizontal="right"/>
    </xf>
    <xf numFmtId="197" fontId="1" fillId="0" borderId="1" xfId="63" applyNumberFormat="1" applyFont="1" applyBorder="1"/>
    <xf numFmtId="197" fontId="0" fillId="0" borderId="1" xfId="63" applyNumberFormat="1" applyFont="1" applyBorder="1"/>
    <xf numFmtId="193" fontId="1" fillId="0" borderId="1" xfId="48" applyNumberFormat="1" applyFont="1" applyBorder="1" applyAlignment="1">
      <alignment horizontal="center"/>
    </xf>
    <xf numFmtId="179" fontId="0" fillId="0" borderId="1" xfId="63" applyNumberFormat="1" applyFont="1" applyBorder="1"/>
    <xf numFmtId="196" fontId="0" fillId="0" borderId="1" xfId="63" applyNumberFormat="1" applyFont="1" applyBorder="1"/>
    <xf numFmtId="198" fontId="0" fillId="0" borderId="1" xfId="63" applyNumberFormat="1" applyFont="1" applyBorder="1"/>
    <xf numFmtId="0" fontId="0" fillId="0" borderId="6" xfId="63" applyFont="1" applyBorder="1"/>
    <xf numFmtId="196" fontId="0" fillId="0" borderId="6" xfId="63" applyNumberFormat="1" applyFont="1" applyBorder="1"/>
    <xf numFmtId="198" fontId="0" fillId="0" borderId="6" xfId="63" applyNumberFormat="1" applyFont="1" applyBorder="1"/>
    <xf numFmtId="0" fontId="1" fillId="0" borderId="6" xfId="48" applyFont="1" applyBorder="1"/>
    <xf numFmtId="193" fontId="43" fillId="0" borderId="1" xfId="48" applyNumberFormat="1" applyFont="1" applyBorder="1"/>
    <xf numFmtId="0" fontId="4" fillId="0" borderId="0" xfId="63" applyFont="1" applyBorder="1"/>
    <xf numFmtId="0" fontId="1" fillId="0" borderId="0" xfId="63" applyFont="1" applyBorder="1" applyAlignment="1">
      <alignment horizontal="left"/>
    </xf>
    <xf numFmtId="0" fontId="14" fillId="0" borderId="0" xfId="48" applyFont="1" applyBorder="1"/>
    <xf numFmtId="0" fontId="1" fillId="0" borderId="0" xfId="48" applyFont="1" applyAlignment="1">
      <alignment vertical="center"/>
    </xf>
    <xf numFmtId="0" fontId="1" fillId="0" borderId="0" xfId="48" applyFont="1" applyFill="1" applyAlignment="1">
      <alignment vertical="center"/>
    </xf>
    <xf numFmtId="0" fontId="1" fillId="0" borderId="0" xfId="48" applyFont="1" applyFill="1" applyBorder="1" applyAlignment="1">
      <alignment vertical="center"/>
    </xf>
    <xf numFmtId="0" fontId="14" fillId="0" borderId="0" xfId="48" applyFont="1" applyFill="1" applyBorder="1" applyAlignment="1">
      <alignment vertical="center"/>
    </xf>
    <xf numFmtId="0" fontId="14" fillId="0" borderId="0" xfId="48" applyFont="1" applyBorder="1" applyAlignment="1">
      <alignment vertical="center"/>
    </xf>
    <xf numFmtId="0" fontId="14" fillId="0" borderId="0" xfId="48" applyFont="1" applyAlignment="1">
      <alignment horizontal="left" vertical="center"/>
    </xf>
    <xf numFmtId="0" fontId="14" fillId="0" borderId="0" xfId="48" applyFont="1" applyAlignment="1">
      <alignment vertical="center"/>
    </xf>
    <xf numFmtId="0" fontId="14" fillId="0" borderId="0" xfId="48" applyFont="1" applyAlignment="1">
      <alignment vertical="center" shrinkToFit="1"/>
    </xf>
    <xf numFmtId="0" fontId="14" fillId="0" borderId="0" xfId="48" applyFont="1" applyAlignment="1">
      <alignment horizontal="center" vertical="center"/>
    </xf>
    <xf numFmtId="0" fontId="3" fillId="0" borderId="0" xfId="48" applyFont="1" applyAlignment="1">
      <alignment horizontal="center" vertical="center"/>
    </xf>
    <xf numFmtId="178" fontId="14" fillId="0" borderId="0" xfId="48" applyNumberFormat="1" applyFont="1" applyAlignment="1">
      <alignment horizontal="center" vertical="center"/>
    </xf>
    <xf numFmtId="43" fontId="14" fillId="0" borderId="0" xfId="48" applyNumberFormat="1" applyFont="1" applyAlignment="1">
      <alignment vertical="center"/>
    </xf>
    <xf numFmtId="0" fontId="14" fillId="0" borderId="0" xfId="48" applyNumberFormat="1" applyFont="1" applyAlignment="1">
      <alignment horizontal="center" vertical="center"/>
    </xf>
    <xf numFmtId="0" fontId="14" fillId="0" borderId="0" xfId="48" applyNumberFormat="1" applyFont="1" applyFill="1" applyBorder="1" applyAlignment="1">
      <alignment horizontal="center" vertical="center"/>
    </xf>
    <xf numFmtId="0" fontId="14" fillId="0" borderId="0" xfId="48" applyFont="1" applyFill="1" applyAlignment="1">
      <alignment vertical="center"/>
    </xf>
    <xf numFmtId="0" fontId="2" fillId="0" borderId="0" xfId="48" applyFont="1" applyAlignment="1">
      <alignment horizontal="center" vertical="center"/>
    </xf>
    <xf numFmtId="0" fontId="3" fillId="0" borderId="8" xfId="48" applyFont="1" applyBorder="1" applyAlignment="1">
      <alignment horizontal="left" vertical="center"/>
    </xf>
    <xf numFmtId="0" fontId="3" fillId="0" borderId="4" xfId="48" applyFont="1" applyFill="1" applyBorder="1" applyAlignment="1">
      <alignment horizontal="center" vertical="center" wrapText="1"/>
    </xf>
    <xf numFmtId="0" fontId="3" fillId="0" borderId="1" xfId="48" applyFont="1" applyFill="1" applyBorder="1" applyAlignment="1">
      <alignment horizontal="center" vertical="center" wrapText="1"/>
    </xf>
    <xf numFmtId="0" fontId="3" fillId="0" borderId="4" xfId="48" applyFont="1" applyFill="1" applyBorder="1" applyAlignment="1">
      <alignment horizontal="center" vertical="center" shrinkToFit="1"/>
    </xf>
    <xf numFmtId="178" fontId="3" fillId="0" borderId="4" xfId="48" applyNumberFormat="1" applyFont="1" applyFill="1" applyBorder="1" applyAlignment="1">
      <alignment horizontal="center" vertical="center" wrapText="1"/>
    </xf>
    <xf numFmtId="0" fontId="2" fillId="0" borderId="6" xfId="48" applyFont="1" applyFill="1" applyBorder="1" applyAlignment="1">
      <alignment horizontal="center" vertical="center" wrapText="1"/>
    </xf>
    <xf numFmtId="0" fontId="2" fillId="0" borderId="1" xfId="48" applyFont="1" applyFill="1" applyBorder="1" applyAlignment="1">
      <alignment horizontal="center" vertical="center" wrapText="1"/>
    </xf>
    <xf numFmtId="0" fontId="2" fillId="0" borderId="6" xfId="48" applyFont="1" applyFill="1" applyBorder="1" applyAlignment="1">
      <alignment horizontal="center" vertical="center" shrinkToFit="1"/>
    </xf>
    <xf numFmtId="178" fontId="2" fillId="0" borderId="6" xfId="48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/>
    </xf>
    <xf numFmtId="0" fontId="26" fillId="0" borderId="1" xfId="48" applyFont="1" applyFill="1" applyBorder="1" applyAlignment="1">
      <alignment horizontal="center" vertical="center"/>
    </xf>
    <xf numFmtId="0" fontId="3" fillId="0" borderId="1" xfId="48" applyFont="1" applyFill="1" applyBorder="1" applyAlignment="1">
      <alignment horizontal="left" vertical="center" wrapText="1" shrinkToFit="1"/>
    </xf>
    <xf numFmtId="0" fontId="14" fillId="0" borderId="1" xfId="48" applyFont="1" applyFill="1" applyBorder="1" applyAlignment="1">
      <alignment horizontal="center" vertical="center" shrinkToFit="1"/>
    </xf>
    <xf numFmtId="49" fontId="26" fillId="0" borderId="1" xfId="48" applyNumberFormat="1" applyFont="1" applyFill="1" applyBorder="1" applyAlignment="1">
      <alignment horizontal="center" vertical="center"/>
    </xf>
    <xf numFmtId="190" fontId="26" fillId="0" borderId="1" xfId="48" applyNumberFormat="1" applyFont="1" applyFill="1" applyBorder="1" applyAlignment="1">
      <alignment horizontal="center" vertical="center"/>
    </xf>
    <xf numFmtId="178" fontId="3" fillId="0" borderId="1" xfId="48" applyNumberFormat="1" applyFont="1" applyFill="1" applyBorder="1" applyAlignment="1">
      <alignment horizontal="center" vertical="center"/>
    </xf>
    <xf numFmtId="0" fontId="3" fillId="0" borderId="1" xfId="48" applyFont="1" applyFill="1" applyBorder="1" applyAlignment="1">
      <alignment horizontal="left" vertical="center" shrinkToFit="1"/>
    </xf>
    <xf numFmtId="178" fontId="26" fillId="0" borderId="1" xfId="48" applyNumberFormat="1" applyFont="1" applyFill="1" applyBorder="1" applyAlignment="1">
      <alignment horizontal="center" vertical="center"/>
    </xf>
    <xf numFmtId="0" fontId="26" fillId="0" borderId="1" xfId="48" applyFont="1" applyFill="1" applyBorder="1" applyAlignment="1">
      <alignment horizontal="center" vertical="center" shrinkToFit="1"/>
    </xf>
    <xf numFmtId="0" fontId="20" fillId="0" borderId="1" xfId="48" applyFont="1" applyFill="1" applyBorder="1" applyAlignment="1">
      <alignment horizontal="center" vertical="center" shrinkToFit="1"/>
    </xf>
    <xf numFmtId="0" fontId="26" fillId="0" borderId="0" xfId="48" applyFont="1" applyFill="1" applyAlignment="1">
      <alignment horizontal="center" vertical="center"/>
    </xf>
    <xf numFmtId="0" fontId="26" fillId="0" borderId="6" xfId="48" applyFont="1" applyFill="1" applyBorder="1" applyAlignment="1">
      <alignment horizontal="center" vertical="center"/>
    </xf>
    <xf numFmtId="202" fontId="26" fillId="0" borderId="1" xfId="48" applyNumberFormat="1" applyFont="1" applyFill="1" applyBorder="1" applyAlignment="1">
      <alignment horizontal="center" vertical="center"/>
    </xf>
    <xf numFmtId="0" fontId="26" fillId="0" borderId="1" xfId="48" applyNumberFormat="1" applyFont="1" applyFill="1" applyBorder="1" applyAlignment="1">
      <alignment horizontal="center" vertical="center"/>
    </xf>
    <xf numFmtId="49" fontId="44" fillId="0" borderId="1" xfId="48" applyNumberFormat="1" applyFont="1" applyFill="1" applyBorder="1" applyAlignment="1">
      <alignment horizontal="center" vertical="center" wrapText="1"/>
    </xf>
    <xf numFmtId="197" fontId="26" fillId="0" borderId="1" xfId="48" applyNumberFormat="1" applyFont="1" applyFill="1" applyBorder="1" applyAlignment="1">
      <alignment vertical="center"/>
    </xf>
    <xf numFmtId="0" fontId="28" fillId="0" borderId="3" xfId="48" applyFont="1" applyFill="1" applyBorder="1" applyAlignment="1">
      <alignment horizontal="left" vertical="center"/>
    </xf>
    <xf numFmtId="0" fontId="28" fillId="0" borderId="5" xfId="48" applyFont="1" applyFill="1" applyBorder="1" applyAlignment="1">
      <alignment horizontal="left" vertical="center"/>
    </xf>
    <xf numFmtId="0" fontId="28" fillId="0" borderId="2" xfId="48" applyFont="1" applyFill="1" applyBorder="1" applyAlignment="1">
      <alignment horizontal="left" vertical="center"/>
    </xf>
    <xf numFmtId="49" fontId="26" fillId="0" borderId="1" xfId="48" applyNumberFormat="1" applyFont="1" applyFill="1" applyBorder="1" applyAlignment="1">
      <alignment horizontal="right" vertical="center"/>
    </xf>
    <xf numFmtId="193" fontId="26" fillId="0" borderId="1" xfId="48" applyNumberFormat="1" applyFont="1" applyFill="1" applyBorder="1" applyAlignment="1">
      <alignment horizontal="center" vertical="center"/>
    </xf>
    <xf numFmtId="193" fontId="26" fillId="0" borderId="1" xfId="48" applyNumberFormat="1" applyFont="1" applyFill="1" applyBorder="1" applyAlignment="1">
      <alignment horizontal="right" vertical="center"/>
    </xf>
    <xf numFmtId="0" fontId="3" fillId="0" borderId="3" xfId="48" applyFont="1" applyFill="1" applyBorder="1" applyAlignment="1">
      <alignment horizontal="center" vertical="center"/>
    </xf>
    <xf numFmtId="0" fontId="26" fillId="0" borderId="5" xfId="48" applyFont="1" applyFill="1" applyBorder="1" applyAlignment="1">
      <alignment horizontal="center" vertical="center"/>
    </xf>
    <xf numFmtId="0" fontId="26" fillId="0" borderId="2" xfId="48" applyFont="1" applyFill="1" applyBorder="1" applyAlignment="1">
      <alignment horizontal="center" vertical="center"/>
    </xf>
    <xf numFmtId="0" fontId="9" fillId="0" borderId="3" xfId="48" applyFont="1" applyFill="1" applyBorder="1" applyAlignment="1">
      <alignment horizontal="center" vertical="center"/>
    </xf>
    <xf numFmtId="0" fontId="28" fillId="0" borderId="5" xfId="48" applyFont="1" applyFill="1" applyBorder="1" applyAlignment="1">
      <alignment horizontal="center" vertical="center"/>
    </xf>
    <xf numFmtId="0" fontId="28" fillId="0" borderId="2" xfId="48" applyFont="1" applyFill="1" applyBorder="1" applyAlignment="1">
      <alignment horizontal="center" vertical="center"/>
    </xf>
    <xf numFmtId="0" fontId="26" fillId="0" borderId="1" xfId="48" applyFont="1" applyFill="1" applyBorder="1" applyAlignment="1">
      <alignment vertical="center"/>
    </xf>
    <xf numFmtId="193" fontId="26" fillId="0" borderId="1" xfId="48" applyNumberFormat="1" applyFont="1" applyFill="1" applyBorder="1" applyAlignment="1">
      <alignment vertical="center"/>
    </xf>
    <xf numFmtId="0" fontId="2" fillId="0" borderId="0" xfId="48" applyFont="1" applyFill="1" applyAlignment="1">
      <alignment horizontal="left" vertical="center"/>
    </xf>
    <xf numFmtId="0" fontId="2" fillId="0" borderId="0" xfId="48" applyFont="1" applyFill="1" applyAlignment="1">
      <alignment vertical="center"/>
    </xf>
    <xf numFmtId="0" fontId="2" fillId="0" borderId="0" xfId="48" applyFont="1" applyFill="1" applyAlignment="1">
      <alignment vertical="center" shrinkToFit="1"/>
    </xf>
    <xf numFmtId="0" fontId="2" fillId="0" borderId="0" xfId="48" applyFont="1" applyFill="1" applyAlignment="1">
      <alignment horizontal="center" vertical="center"/>
    </xf>
    <xf numFmtId="178" fontId="2" fillId="0" borderId="0" xfId="48" applyNumberFormat="1" applyFont="1" applyFill="1" applyAlignment="1">
      <alignment horizontal="center" vertical="center"/>
    </xf>
    <xf numFmtId="0" fontId="2" fillId="0" borderId="0" xfId="48" applyFont="1" applyFill="1" applyBorder="1" applyAlignment="1">
      <alignment horizontal="left" vertical="center"/>
    </xf>
    <xf numFmtId="0" fontId="2" fillId="0" borderId="0" xfId="48" applyFont="1" applyFill="1" applyBorder="1" applyAlignment="1">
      <alignment vertical="center"/>
    </xf>
    <xf numFmtId="0" fontId="2" fillId="0" borderId="0" xfId="48" applyFont="1" applyFill="1" applyBorder="1" applyAlignment="1">
      <alignment vertical="center" shrinkToFit="1"/>
    </xf>
    <xf numFmtId="0" fontId="2" fillId="0" borderId="0" xfId="48" applyFont="1" applyFill="1" applyBorder="1" applyAlignment="1">
      <alignment horizontal="center" vertical="center"/>
    </xf>
    <xf numFmtId="178" fontId="2" fillId="0" borderId="0" xfId="48" applyNumberFormat="1" applyFont="1" applyFill="1" applyBorder="1" applyAlignment="1">
      <alignment horizontal="center" vertical="center"/>
    </xf>
    <xf numFmtId="0" fontId="1" fillId="0" borderId="0" xfId="48" applyFont="1" applyFill="1" applyBorder="1" applyAlignment="1">
      <alignment horizontal="left" vertical="center"/>
    </xf>
    <xf numFmtId="0" fontId="1" fillId="0" borderId="0" xfId="48" applyFont="1" applyFill="1" applyBorder="1" applyAlignment="1">
      <alignment vertical="center" shrinkToFit="1"/>
    </xf>
    <xf numFmtId="0" fontId="1" fillId="0" borderId="0" xfId="48" applyFont="1" applyFill="1" applyBorder="1" applyAlignment="1">
      <alignment horizontal="center" vertical="center"/>
    </xf>
    <xf numFmtId="0" fontId="3" fillId="0" borderId="0" xfId="48" applyFont="1" applyFill="1" applyBorder="1" applyAlignment="1">
      <alignment horizontal="center" vertical="center"/>
    </xf>
    <xf numFmtId="178" fontId="1" fillId="0" borderId="0" xfId="48" applyNumberFormat="1" applyFont="1" applyFill="1" applyBorder="1" applyAlignment="1">
      <alignment horizontal="center" vertical="center"/>
    </xf>
    <xf numFmtId="0" fontId="14" fillId="0" borderId="0" xfId="48" applyFont="1" applyFill="1" applyBorder="1" applyAlignment="1">
      <alignment horizontal="left" vertical="center"/>
    </xf>
    <xf numFmtId="0" fontId="14" fillId="0" borderId="0" xfId="48" applyFont="1" applyFill="1" applyBorder="1" applyAlignment="1">
      <alignment vertical="center" shrinkToFit="1"/>
    </xf>
    <xf numFmtId="0" fontId="14" fillId="0" borderId="0" xfId="48" applyFont="1" applyFill="1" applyBorder="1" applyAlignment="1">
      <alignment horizontal="center" vertical="center"/>
    </xf>
    <xf numFmtId="178" fontId="14" fillId="0" borderId="0" xfId="48" applyNumberFormat="1" applyFont="1" applyFill="1" applyBorder="1" applyAlignment="1">
      <alignment horizontal="center" vertical="center"/>
    </xf>
    <xf numFmtId="0" fontId="14" fillId="0" borderId="0" xfId="48" applyFont="1" applyBorder="1" applyAlignment="1">
      <alignment horizontal="left" vertical="center"/>
    </xf>
    <xf numFmtId="0" fontId="14" fillId="0" borderId="0" xfId="48" applyFont="1" applyBorder="1" applyAlignment="1">
      <alignment vertical="center" shrinkToFit="1"/>
    </xf>
    <xf numFmtId="0" fontId="14" fillId="0" borderId="0" xfId="48" applyFont="1" applyBorder="1" applyAlignment="1">
      <alignment horizontal="center" vertical="center"/>
    </xf>
    <xf numFmtId="0" fontId="3" fillId="0" borderId="0" xfId="48" applyFont="1" applyBorder="1" applyAlignment="1">
      <alignment horizontal="center" vertical="center"/>
    </xf>
    <xf numFmtId="178" fontId="14" fillId="0" borderId="0" xfId="48" applyNumberFormat="1" applyFont="1" applyBorder="1" applyAlignment="1">
      <alignment horizontal="center" vertical="center"/>
    </xf>
    <xf numFmtId="43" fontId="3" fillId="0" borderId="0" xfId="48" applyNumberFormat="1" applyFont="1" applyAlignment="1">
      <alignment vertical="center"/>
    </xf>
    <xf numFmtId="0" fontId="3" fillId="0" borderId="0" xfId="48" applyNumberFormat="1" applyFont="1" applyAlignment="1">
      <alignment horizontal="center" vertical="center"/>
    </xf>
    <xf numFmtId="0" fontId="3" fillId="0" borderId="0" xfId="48" applyFont="1" applyAlignment="1">
      <alignment vertical="center"/>
    </xf>
    <xf numFmtId="0" fontId="3" fillId="0" borderId="0" xfId="48" applyFont="1" applyAlignment="1">
      <alignment horizontal="right" vertical="center"/>
    </xf>
    <xf numFmtId="0" fontId="3" fillId="0" borderId="2" xfId="48" applyFont="1" applyFill="1" applyBorder="1" applyAlignment="1">
      <alignment horizontal="center" vertical="center" wrapText="1"/>
    </xf>
    <xf numFmtId="43" fontId="3" fillId="0" borderId="1" xfId="48" applyNumberFormat="1" applyFont="1" applyFill="1" applyBorder="1" applyAlignment="1">
      <alignment horizontal="center" vertical="center" wrapText="1"/>
    </xf>
    <xf numFmtId="0" fontId="14" fillId="0" borderId="1" xfId="48" applyNumberFormat="1" applyFont="1" applyFill="1" applyBorder="1" applyAlignment="1">
      <alignment horizontal="center" vertical="center" wrapText="1"/>
    </xf>
    <xf numFmtId="43" fontId="26" fillId="0" borderId="1" xfId="48" applyNumberFormat="1" applyFont="1" applyFill="1" applyBorder="1" applyAlignment="1">
      <alignment horizontal="right" vertical="center"/>
    </xf>
    <xf numFmtId="197" fontId="26" fillId="0" borderId="1" xfId="48" applyNumberFormat="1" applyFont="1" applyFill="1" applyBorder="1" applyAlignment="1">
      <alignment horizontal="right" vertical="center"/>
    </xf>
    <xf numFmtId="193" fontId="26" fillId="0" borderId="3" xfId="48" applyNumberFormat="1" applyFont="1" applyFill="1" applyBorder="1" applyAlignment="1">
      <alignment vertical="center"/>
    </xf>
    <xf numFmtId="193" fontId="13" fillId="0" borderId="1" xfId="48" applyNumberFormat="1" applyFont="1" applyFill="1" applyBorder="1" applyAlignment="1">
      <alignment vertical="center"/>
    </xf>
    <xf numFmtId="193" fontId="2" fillId="0" borderId="1" xfId="48" applyNumberFormat="1" applyFont="1" applyFill="1" applyBorder="1" applyAlignment="1">
      <alignment vertical="center"/>
    </xf>
    <xf numFmtId="193" fontId="28" fillId="0" borderId="1" xfId="48" applyNumberFormat="1" applyFont="1" applyFill="1" applyBorder="1" applyAlignment="1">
      <alignment vertical="center"/>
    </xf>
    <xf numFmtId="43" fontId="28" fillId="0" borderId="1" xfId="48" applyNumberFormat="1" applyFont="1" applyFill="1" applyBorder="1" applyAlignment="1">
      <alignment horizontal="right" vertical="center"/>
    </xf>
    <xf numFmtId="43" fontId="26" fillId="0" borderId="1" xfId="48" applyNumberFormat="1" applyFont="1" applyFill="1" applyBorder="1" applyAlignment="1">
      <alignment vertical="center"/>
    </xf>
    <xf numFmtId="43" fontId="28" fillId="0" borderId="1" xfId="48" applyNumberFormat="1" applyFont="1" applyFill="1" applyBorder="1" applyAlignment="1">
      <alignment vertical="center"/>
    </xf>
    <xf numFmtId="0" fontId="28" fillId="0" borderId="1" xfId="48" applyNumberFormat="1" applyFont="1" applyFill="1" applyBorder="1" applyAlignment="1">
      <alignment horizontal="center" vertical="center"/>
    </xf>
    <xf numFmtId="0" fontId="2" fillId="0" borderId="7" xfId="48" applyFont="1" applyFill="1" applyBorder="1" applyAlignment="1">
      <alignment horizontal="right" vertical="center"/>
    </xf>
    <xf numFmtId="43" fontId="2" fillId="0" borderId="0" xfId="48" applyNumberFormat="1" applyFont="1" applyFill="1" applyBorder="1" applyAlignment="1">
      <alignment vertical="center"/>
    </xf>
    <xf numFmtId="0" fontId="2" fillId="0" borderId="0" xfId="48" applyNumberFormat="1" applyFont="1" applyFill="1" applyBorder="1" applyAlignment="1">
      <alignment horizontal="center" vertical="center"/>
    </xf>
    <xf numFmtId="43" fontId="1" fillId="0" borderId="0" xfId="48" applyNumberFormat="1" applyFont="1" applyFill="1" applyBorder="1" applyAlignment="1">
      <alignment vertical="center"/>
    </xf>
    <xf numFmtId="0" fontId="1" fillId="0" borderId="0" xfId="48" applyNumberFormat="1" applyFont="1" applyFill="1" applyBorder="1" applyAlignment="1">
      <alignment horizontal="center" vertical="center"/>
    </xf>
    <xf numFmtId="43" fontId="14" fillId="0" borderId="0" xfId="48" applyNumberFormat="1" applyFont="1" applyFill="1" applyBorder="1" applyAlignment="1">
      <alignment vertical="center"/>
    </xf>
    <xf numFmtId="43" fontId="14" fillId="0" borderId="0" xfId="48" applyNumberFormat="1" applyFont="1" applyBorder="1" applyAlignment="1">
      <alignment vertical="center"/>
    </xf>
    <xf numFmtId="0" fontId="14" fillId="0" borderId="0" xfId="48" applyNumberFormat="1" applyFont="1" applyBorder="1" applyAlignment="1">
      <alignment horizontal="center" vertical="center"/>
    </xf>
    <xf numFmtId="0" fontId="30" fillId="0" borderId="0" xfId="48" applyFont="1" applyFill="1" applyBorder="1" applyAlignment="1">
      <alignment horizontal="center" vertical="center"/>
    </xf>
    <xf numFmtId="0" fontId="1" fillId="0" borderId="8" xfId="48" applyFont="1" applyFill="1" applyBorder="1" applyAlignment="1">
      <alignment horizontal="left" vertical="center"/>
    </xf>
    <xf numFmtId="0" fontId="3" fillId="0" borderId="4" xfId="48" applyFont="1" applyFill="1" applyBorder="1" applyAlignment="1">
      <alignment horizontal="center" vertical="center"/>
    </xf>
    <xf numFmtId="0" fontId="1" fillId="0" borderId="12" xfId="48" applyFont="1" applyFill="1" applyBorder="1" applyAlignment="1">
      <alignment horizontal="center" vertical="center"/>
    </xf>
    <xf numFmtId="0" fontId="1" fillId="0" borderId="7" xfId="48" applyFont="1" applyFill="1" applyBorder="1" applyAlignment="1">
      <alignment horizontal="center" vertical="center"/>
    </xf>
    <xf numFmtId="0" fontId="2" fillId="0" borderId="6" xfId="48" applyFont="1" applyFill="1" applyBorder="1" applyAlignment="1">
      <alignment horizontal="center" vertical="center"/>
    </xf>
    <xf numFmtId="0" fontId="3" fillId="0" borderId="6" xfId="48" applyFont="1" applyFill="1" applyBorder="1" applyAlignment="1">
      <alignment horizontal="center" vertical="center"/>
    </xf>
    <xf numFmtId="0" fontId="3" fillId="0" borderId="1" xfId="48" applyFont="1" applyFill="1" applyBorder="1" applyAlignment="1">
      <alignment horizontal="center" vertical="center"/>
    </xf>
    <xf numFmtId="0" fontId="13" fillId="0" borderId="1" xfId="48" applyFont="1" applyFill="1" applyBorder="1" applyAlignment="1">
      <alignment horizontal="center" vertical="center" wrapText="1"/>
    </xf>
    <xf numFmtId="0" fontId="14" fillId="0" borderId="1" xfId="48" applyFont="1" applyFill="1" applyBorder="1" applyAlignment="1">
      <alignment horizontal="center" vertical="center" wrapText="1"/>
    </xf>
    <xf numFmtId="0" fontId="26" fillId="0" borderId="1" xfId="48" applyFont="1" applyFill="1" applyBorder="1" applyAlignment="1">
      <alignment horizontal="center" vertical="center" wrapText="1" shrinkToFit="1"/>
    </xf>
    <xf numFmtId="9" fontId="26" fillId="0" borderId="1" xfId="48" applyNumberFormat="1" applyFont="1" applyFill="1" applyBorder="1" applyAlignment="1">
      <alignment horizontal="center" vertical="center"/>
    </xf>
    <xf numFmtId="10" fontId="26" fillId="0" borderId="1" xfId="48" applyNumberFormat="1" applyFont="1" applyFill="1" applyBorder="1" applyAlignment="1">
      <alignment vertical="center"/>
    </xf>
    <xf numFmtId="0" fontId="26" fillId="0" borderId="1" xfId="48" applyFont="1" applyFill="1" applyBorder="1" applyAlignment="1">
      <alignment vertical="center" shrinkToFit="1"/>
    </xf>
    <xf numFmtId="0" fontId="9" fillId="0" borderId="1" xfId="48" applyFont="1" applyFill="1" applyBorder="1" applyAlignment="1">
      <alignment horizontal="center" vertical="center" shrinkToFit="1"/>
    </xf>
    <xf numFmtId="0" fontId="2" fillId="0" borderId="4" xfId="48" applyFont="1" applyFill="1" applyBorder="1" applyAlignment="1">
      <alignment horizontal="center" vertical="center"/>
    </xf>
    <xf numFmtId="0" fontId="14" fillId="0" borderId="4" xfId="48" applyFont="1" applyFill="1" applyBorder="1" applyAlignment="1">
      <alignment vertical="center" shrinkToFit="1"/>
    </xf>
    <xf numFmtId="43" fontId="23" fillId="0" borderId="4" xfId="48" applyNumberFormat="1" applyFont="1" applyFill="1" applyBorder="1" applyAlignment="1">
      <alignment vertical="center"/>
    </xf>
    <xf numFmtId="9" fontId="23" fillId="0" borderId="4" xfId="48" applyNumberFormat="1" applyFont="1" applyFill="1" applyBorder="1" applyAlignment="1">
      <alignment horizontal="center" vertical="center"/>
    </xf>
    <xf numFmtId="10" fontId="23" fillId="0" borderId="4" xfId="48" applyNumberFormat="1" applyFont="1" applyFill="1" applyBorder="1" applyAlignment="1">
      <alignment vertical="center"/>
    </xf>
    <xf numFmtId="0" fontId="23" fillId="0" borderId="4" xfId="48" applyFont="1" applyFill="1" applyBorder="1" applyAlignment="1">
      <alignment horizontal="center" vertical="center"/>
    </xf>
    <xf numFmtId="43" fontId="23" fillId="0" borderId="0" xfId="48" applyNumberFormat="1" applyFont="1" applyFill="1" applyBorder="1" applyAlignment="1">
      <alignment vertical="center"/>
    </xf>
    <xf numFmtId="9" fontId="23" fillId="0" borderId="0" xfId="48" applyNumberFormat="1" applyFont="1" applyFill="1" applyBorder="1" applyAlignment="1">
      <alignment horizontal="center" vertical="center"/>
    </xf>
    <xf numFmtId="10" fontId="23" fillId="0" borderId="0" xfId="48" applyNumberFormat="1" applyFont="1" applyFill="1" applyBorder="1" applyAlignment="1">
      <alignment vertical="center"/>
    </xf>
    <xf numFmtId="0" fontId="23" fillId="0" borderId="0" xfId="48" applyFont="1" applyFill="1" applyBorder="1" applyAlignment="1">
      <alignment horizontal="center" vertical="center"/>
    </xf>
    <xf numFmtId="0" fontId="23" fillId="0" borderId="0" xfId="48" applyFont="1" applyFill="1" applyBorder="1" applyAlignment="1">
      <alignment vertical="center"/>
    </xf>
    <xf numFmtId="0" fontId="30" fillId="0" borderId="0" xfId="48" applyNumberFormat="1" applyFont="1" applyFill="1" applyBorder="1" applyAlignment="1">
      <alignment horizontal="center" vertical="center"/>
    </xf>
    <xf numFmtId="0" fontId="3" fillId="0" borderId="8" xfId="48" applyNumberFormat="1" applyFont="1" applyFill="1" applyBorder="1" applyAlignment="1">
      <alignment horizontal="left" vertical="center"/>
    </xf>
    <xf numFmtId="0" fontId="1" fillId="0" borderId="9" xfId="48" applyFont="1" applyFill="1" applyBorder="1" applyAlignment="1">
      <alignment horizontal="center" vertical="center"/>
    </xf>
    <xf numFmtId="0" fontId="3" fillId="0" borderId="1" xfId="39" applyFont="1" applyFill="1" applyBorder="1" applyAlignment="1">
      <alignment horizontal="center" vertical="center"/>
    </xf>
    <xf numFmtId="43" fontId="14" fillId="0" borderId="1" xfId="48" applyNumberFormat="1" applyFont="1" applyFill="1" applyBorder="1" applyAlignment="1">
      <alignment horizontal="center" vertical="center" wrapText="1"/>
    </xf>
    <xf numFmtId="43" fontId="26" fillId="0" borderId="1" xfId="48" applyNumberFormat="1" applyFont="1" applyFill="1" applyBorder="1" applyAlignment="1">
      <alignment horizontal="left" vertical="center" wrapText="1"/>
    </xf>
    <xf numFmtId="43" fontId="26" fillId="0" borderId="1" xfId="48" applyNumberFormat="1" applyFont="1" applyFill="1" applyBorder="1" applyAlignment="1">
      <alignment horizontal="center" vertical="center" wrapText="1"/>
    </xf>
    <xf numFmtId="0" fontId="23" fillId="0" borderId="1" xfId="48" applyNumberFormat="1" applyFont="1" applyFill="1" applyBorder="1" applyAlignment="1">
      <alignment horizontal="center" vertical="center"/>
    </xf>
    <xf numFmtId="43" fontId="23" fillId="0" borderId="1" xfId="48" applyNumberFormat="1" applyFont="1" applyFill="1" applyBorder="1" applyAlignment="1">
      <alignment horizontal="center" vertical="center"/>
    </xf>
    <xf numFmtId="0" fontId="2" fillId="0" borderId="1" xfId="48" applyFont="1" applyFill="1" applyBorder="1" applyAlignment="1">
      <alignment horizontal="center" vertical="center"/>
    </xf>
    <xf numFmtId="0" fontId="45" fillId="0" borderId="1" xfId="48" applyNumberFormat="1" applyFont="1" applyFill="1" applyBorder="1" applyAlignment="1">
      <alignment horizontal="center" vertical="center"/>
    </xf>
    <xf numFmtId="0" fontId="5" fillId="0" borderId="1" xfId="48" applyNumberFormat="1" applyFont="1" applyFill="1" applyBorder="1" applyAlignment="1">
      <alignment horizontal="center" vertical="center"/>
    </xf>
    <xf numFmtId="0" fontId="23" fillId="0" borderId="4" xfId="48" applyNumberFormat="1" applyFont="1" applyFill="1" applyBorder="1" applyAlignment="1">
      <alignment horizontal="center" vertical="center"/>
    </xf>
    <xf numFmtId="0" fontId="23" fillId="0" borderId="0" xfId="48" applyNumberFormat="1" applyFont="1" applyFill="1" applyBorder="1" applyAlignment="1">
      <alignment horizontal="center" vertical="center"/>
    </xf>
    <xf numFmtId="196" fontId="13" fillId="0" borderId="1" xfId="39" applyNumberFormat="1" applyFont="1" applyFill="1" applyBorder="1" applyAlignment="1">
      <alignment horizontal="center" vertical="center" wrapText="1"/>
    </xf>
    <xf numFmtId="198" fontId="13" fillId="0" borderId="1" xfId="39" applyNumberFormat="1" applyFont="1" applyFill="1" applyBorder="1" applyAlignment="1">
      <alignment horizontal="center" vertical="center" wrapText="1"/>
    </xf>
    <xf numFmtId="196" fontId="2" fillId="0" borderId="1" xfId="48" applyNumberFormat="1" applyFont="1" applyFill="1" applyBorder="1" applyAlignment="1">
      <alignment horizontal="center" vertical="center"/>
    </xf>
    <xf numFmtId="196" fontId="2" fillId="0" borderId="4" xfId="48" applyNumberFormat="1" applyFont="1" applyFill="1" applyBorder="1" applyAlignment="1">
      <alignment horizontal="center" vertical="center"/>
    </xf>
    <xf numFmtId="196" fontId="2" fillId="0" borderId="0" xfId="48" applyNumberFormat="1" applyFont="1" applyFill="1" applyBorder="1" applyAlignment="1">
      <alignment horizontal="center" vertical="center"/>
    </xf>
    <xf numFmtId="0" fontId="1" fillId="0" borderId="0" xfId="48" applyFont="1" applyFill="1" applyAlignment="1">
      <alignment vertical="center" wrapText="1"/>
    </xf>
    <xf numFmtId="57" fontId="14" fillId="0" borderId="0" xfId="48" applyNumberFormat="1" applyFont="1" applyAlignment="1">
      <alignment horizontal="center" vertical="center"/>
    </xf>
    <xf numFmtId="57" fontId="14" fillId="0" borderId="0" xfId="48" applyNumberFormat="1" applyFont="1" applyAlignment="1">
      <alignment horizontal="center" vertical="center" wrapText="1"/>
    </xf>
    <xf numFmtId="0" fontId="23" fillId="0" borderId="0" xfId="48" applyFont="1" applyAlignment="1">
      <alignment vertical="center"/>
    </xf>
    <xf numFmtId="43" fontId="23" fillId="0" borderId="0" xfId="48" applyNumberFormat="1" applyFont="1" applyAlignment="1">
      <alignment vertical="center"/>
    </xf>
    <xf numFmtId="0" fontId="23" fillId="0" borderId="0" xfId="48" applyFont="1" applyAlignment="1">
      <alignment horizontal="center" vertical="center"/>
    </xf>
    <xf numFmtId="0" fontId="14" fillId="0" borderId="0" xfId="48" applyNumberFormat="1" applyFont="1" applyAlignment="1">
      <alignment vertical="center"/>
    </xf>
    <xf numFmtId="10" fontId="14" fillId="0" borderId="0" xfId="48" applyNumberFormat="1" applyFont="1" applyAlignment="1">
      <alignment vertical="center"/>
    </xf>
    <xf numFmtId="0" fontId="2" fillId="0" borderId="0" xfId="48" applyFont="1" applyAlignment="1">
      <alignment horizontal="left" vertical="center"/>
    </xf>
    <xf numFmtId="57" fontId="2" fillId="0" borderId="0" xfId="48" applyNumberFormat="1" applyFont="1" applyAlignment="1">
      <alignment horizontal="center" vertical="center"/>
    </xf>
    <xf numFmtId="57" fontId="2" fillId="0" borderId="0" xfId="48" applyNumberFormat="1" applyFont="1" applyAlignment="1">
      <alignment horizontal="center" vertical="center" wrapText="1"/>
    </xf>
    <xf numFmtId="0" fontId="2" fillId="0" borderId="0" xfId="48" applyNumberFormat="1" applyFont="1" applyAlignment="1">
      <alignment horizontal="center" vertical="center"/>
    </xf>
    <xf numFmtId="49" fontId="3" fillId="0" borderId="4" xfId="48" applyNumberFormat="1" applyFont="1" applyFill="1" applyBorder="1" applyAlignment="1">
      <alignment horizontal="center" vertical="center" wrapText="1"/>
    </xf>
    <xf numFmtId="0" fontId="3" fillId="0" borderId="1" xfId="48" applyNumberFormat="1" applyFont="1" applyFill="1" applyBorder="1" applyAlignment="1">
      <alignment horizontal="center" vertical="center" wrapText="1"/>
    </xf>
    <xf numFmtId="49" fontId="2" fillId="0" borderId="6" xfId="48" applyNumberFormat="1" applyFont="1" applyFill="1" applyBorder="1" applyAlignment="1">
      <alignment horizontal="center" vertical="center" wrapText="1"/>
    </xf>
    <xf numFmtId="0" fontId="2" fillId="0" borderId="1" xfId="48" applyNumberFormat="1" applyFont="1" applyFill="1" applyBorder="1" applyAlignment="1">
      <alignment horizontal="center" vertical="center" wrapText="1"/>
    </xf>
    <xf numFmtId="0" fontId="3" fillId="0" borderId="6" xfId="48" applyFont="1" applyFill="1" applyBorder="1" applyAlignment="1">
      <alignment horizontal="center" vertical="center" wrapText="1"/>
    </xf>
    <xf numFmtId="0" fontId="36" fillId="0" borderId="1" xfId="48" applyFont="1" applyFill="1" applyBorder="1" applyAlignment="1">
      <alignment horizontal="center" vertical="center" wrapText="1"/>
    </xf>
    <xf numFmtId="49" fontId="2" fillId="0" borderId="1" xfId="48" applyNumberFormat="1" applyFont="1" applyFill="1" applyBorder="1" applyAlignment="1">
      <alignment horizontal="center" vertical="center"/>
    </xf>
    <xf numFmtId="0" fontId="23" fillId="0" borderId="1" xfId="48" applyNumberFormat="1" applyFont="1" applyFill="1" applyBorder="1" applyAlignment="1">
      <alignment horizontal="center"/>
    </xf>
    <xf numFmtId="179" fontId="23" fillId="0" borderId="1" xfId="48" applyNumberFormat="1" applyFont="1" applyFill="1" applyBorder="1" applyAlignment="1">
      <alignment horizontal="center" vertical="center"/>
    </xf>
    <xf numFmtId="0" fontId="14" fillId="0" borderId="1" xfId="48" applyFont="1" applyFill="1" applyBorder="1" applyAlignment="1">
      <alignment horizontal="center" vertical="center"/>
    </xf>
    <xf numFmtId="49" fontId="23" fillId="0" borderId="1" xfId="48" applyNumberFormat="1" applyFont="1" applyFill="1" applyBorder="1" applyAlignment="1">
      <alignment horizontal="center" vertical="center"/>
    </xf>
    <xf numFmtId="0" fontId="3" fillId="0" borderId="1" xfId="48" applyFont="1" applyFill="1" applyBorder="1" applyAlignment="1">
      <alignment horizontal="center" vertical="center" shrinkToFit="1"/>
    </xf>
    <xf numFmtId="0" fontId="2" fillId="0" borderId="1" xfId="48" applyNumberFormat="1" applyFont="1" applyFill="1" applyBorder="1" applyAlignment="1">
      <alignment horizontal="center"/>
    </xf>
    <xf numFmtId="0" fontId="2" fillId="0" borderId="1" xfId="48" applyNumberFormat="1" applyFont="1" applyFill="1" applyBorder="1" applyAlignment="1">
      <alignment horizontal="center" vertical="center"/>
    </xf>
    <xf numFmtId="179" fontId="2" fillId="0" borderId="1" xfId="48" applyNumberFormat="1" applyFont="1" applyFill="1" applyBorder="1" applyAlignment="1">
      <alignment horizontal="center" vertical="center"/>
    </xf>
    <xf numFmtId="0" fontId="14" fillId="0" borderId="1" xfId="48" applyFont="1" applyFill="1" applyBorder="1" applyAlignment="1">
      <alignment horizontal="center" vertical="center" wrapText="1" shrinkToFit="1"/>
    </xf>
    <xf numFmtId="49" fontId="46" fillId="0" borderId="1" xfId="48" applyNumberFormat="1" applyFont="1" applyFill="1" applyBorder="1" applyAlignment="1">
      <alignment horizontal="center" vertical="center" wrapText="1"/>
    </xf>
    <xf numFmtId="0" fontId="5" fillId="0" borderId="5" xfId="48" applyFont="1" applyFill="1" applyBorder="1" applyAlignment="1">
      <alignment horizontal="center" vertical="center"/>
    </xf>
    <xf numFmtId="0" fontId="5" fillId="0" borderId="2" xfId="48" applyFont="1" applyFill="1" applyBorder="1" applyAlignment="1">
      <alignment horizontal="center" vertical="center"/>
    </xf>
    <xf numFmtId="0" fontId="2" fillId="0" borderId="5" xfId="48" applyFont="1" applyFill="1" applyBorder="1" applyAlignment="1">
      <alignment horizontal="center" vertical="center"/>
    </xf>
    <xf numFmtId="0" fontId="2" fillId="0" borderId="2" xfId="48" applyFont="1" applyFill="1" applyBorder="1" applyAlignment="1">
      <alignment horizontal="center" vertical="center"/>
    </xf>
    <xf numFmtId="49" fontId="2" fillId="0" borderId="1" xfId="48" applyNumberFormat="1" applyFont="1" applyFill="1" applyBorder="1" applyAlignment="1">
      <alignment vertical="center"/>
    </xf>
    <xf numFmtId="0" fontId="2" fillId="0" borderId="7" xfId="48" applyFont="1" applyFill="1" applyBorder="1" applyAlignment="1">
      <alignment horizontal="left" vertical="center"/>
    </xf>
    <xf numFmtId="179" fontId="2" fillId="0" borderId="0" xfId="48" applyNumberFormat="1" applyFont="1" applyFill="1" applyAlignment="1">
      <alignment horizontal="center" vertical="center"/>
    </xf>
    <xf numFmtId="0" fontId="23" fillId="0" borderId="0" xfId="48" applyFont="1" applyFill="1" applyAlignment="1">
      <alignment horizontal="left" vertical="center"/>
    </xf>
    <xf numFmtId="0" fontId="23" fillId="0" borderId="0" xfId="48" applyNumberFormat="1" applyFont="1" applyFill="1" applyAlignment="1">
      <alignment horizontal="center" vertical="center"/>
    </xf>
    <xf numFmtId="179" fontId="23" fillId="0" borderId="0" xfId="48" applyNumberFormat="1" applyFont="1" applyFill="1" applyAlignment="1">
      <alignment horizontal="center" vertical="center"/>
    </xf>
    <xf numFmtId="57" fontId="14" fillId="0" borderId="0" xfId="48" applyNumberFormat="1" applyFont="1" applyFill="1" applyBorder="1" applyAlignment="1">
      <alignment horizontal="center" vertical="center"/>
    </xf>
    <xf numFmtId="57" fontId="14" fillId="0" borderId="0" xfId="48" applyNumberFormat="1" applyFont="1" applyFill="1" applyBorder="1" applyAlignment="1">
      <alignment horizontal="center" vertical="center" wrapText="1"/>
    </xf>
    <xf numFmtId="179" fontId="14" fillId="0" borderId="0" xfId="48" applyNumberFormat="1" applyFont="1" applyFill="1" applyBorder="1" applyAlignment="1">
      <alignment horizontal="center" vertical="center"/>
    </xf>
    <xf numFmtId="57" fontId="14" fillId="0" borderId="0" xfId="48" applyNumberFormat="1" applyFont="1" applyBorder="1" applyAlignment="1">
      <alignment horizontal="center" vertical="center"/>
    </xf>
    <xf numFmtId="57" fontId="14" fillId="0" borderId="0" xfId="48" applyNumberFormat="1" applyFont="1" applyBorder="1" applyAlignment="1">
      <alignment horizontal="center" vertical="center" wrapText="1"/>
    </xf>
    <xf numFmtId="0" fontId="2" fillId="0" borderId="8" xfId="48" applyFont="1" applyBorder="1" applyAlignment="1">
      <alignment horizontal="center" vertical="center"/>
    </xf>
    <xf numFmtId="43" fontId="2" fillId="0" borderId="0" xfId="48" applyNumberFormat="1" applyFont="1" applyAlignment="1">
      <alignment vertical="center"/>
    </xf>
    <xf numFmtId="0" fontId="3" fillId="0" borderId="8" xfId="48" applyFont="1" applyBorder="1" applyAlignment="1">
      <alignment horizontal="right" vertical="center"/>
    </xf>
    <xf numFmtId="0" fontId="2" fillId="0" borderId="8" xfId="48" applyFont="1" applyBorder="1" applyAlignment="1">
      <alignment horizontal="right" vertical="center"/>
    </xf>
    <xf numFmtId="0" fontId="3" fillId="0" borderId="3" xfId="48" applyFont="1" applyFill="1" applyBorder="1" applyAlignment="1">
      <alignment horizontal="center" vertical="center" wrapText="1"/>
    </xf>
    <xf numFmtId="0" fontId="2" fillId="0" borderId="5" xfId="48" applyFont="1" applyFill="1" applyBorder="1" applyAlignment="1">
      <alignment horizontal="center" vertical="center" wrapText="1"/>
    </xf>
    <xf numFmtId="0" fontId="2" fillId="0" borderId="2" xfId="48" applyFont="1" applyFill="1" applyBorder="1" applyAlignment="1">
      <alignment horizontal="center" vertical="center" wrapText="1"/>
    </xf>
    <xf numFmtId="0" fontId="14" fillId="0" borderId="6" xfId="48" applyFont="1" applyFill="1" applyBorder="1" applyAlignment="1">
      <alignment horizontal="center" vertical="center" wrapText="1"/>
    </xf>
    <xf numFmtId="197" fontId="23" fillId="0" borderId="1" xfId="48" applyNumberFormat="1" applyFont="1" applyFill="1" applyBorder="1" applyAlignment="1">
      <alignment horizontal="right" vertical="center"/>
    </xf>
    <xf numFmtId="43" fontId="2" fillId="0" borderId="1" xfId="48" applyNumberFormat="1" applyFont="1" applyFill="1" applyBorder="1" applyAlignment="1">
      <alignment horizontal="right" vertical="center"/>
    </xf>
    <xf numFmtId="194" fontId="2" fillId="0" borderId="1" xfId="48" applyNumberFormat="1" applyFont="1" applyFill="1" applyBorder="1" applyAlignment="1">
      <alignment horizontal="center" vertical="center"/>
    </xf>
    <xf numFmtId="197" fontId="2" fillId="0" borderId="1" xfId="48" applyNumberFormat="1" applyFont="1" applyFill="1" applyBorder="1" applyAlignment="1">
      <alignment horizontal="right" vertical="center"/>
    </xf>
    <xf numFmtId="198" fontId="2" fillId="0" borderId="1" xfId="48" applyNumberFormat="1" applyFont="1" applyFill="1" applyBorder="1" applyAlignment="1">
      <alignment vertical="center"/>
    </xf>
    <xf numFmtId="197" fontId="23" fillId="0" borderId="1" xfId="48" applyNumberFormat="1" applyFont="1" applyFill="1" applyBorder="1" applyAlignment="1">
      <alignment vertical="center"/>
    </xf>
    <xf numFmtId="197" fontId="2" fillId="0" borderId="1" xfId="48" applyNumberFormat="1" applyFont="1" applyFill="1" applyBorder="1" applyAlignment="1">
      <alignment vertical="center"/>
    </xf>
    <xf numFmtId="198" fontId="13" fillId="0" borderId="1" xfId="48" applyNumberFormat="1" applyFont="1" applyFill="1" applyBorder="1" applyAlignment="1">
      <alignment horizontal="center" vertical="center" wrapText="1"/>
    </xf>
    <xf numFmtId="43" fontId="2" fillId="0" borderId="1" xfId="48" applyNumberFormat="1" applyFont="1" applyFill="1" applyBorder="1" applyAlignment="1">
      <alignment vertical="center"/>
    </xf>
    <xf numFmtId="197" fontId="5" fillId="0" borderId="1" xfId="48" applyNumberFormat="1" applyFont="1" applyFill="1" applyBorder="1" applyAlignment="1">
      <alignment vertical="center"/>
    </xf>
    <xf numFmtId="43" fontId="5" fillId="0" borderId="1" xfId="48" applyNumberFormat="1" applyFont="1" applyFill="1" applyBorder="1" applyAlignment="1">
      <alignment horizontal="right" vertical="center"/>
    </xf>
    <xf numFmtId="194" fontId="5" fillId="0" borderId="1" xfId="48" applyNumberFormat="1" applyFont="1" applyFill="1" applyBorder="1" applyAlignment="1">
      <alignment horizontal="center" vertical="center"/>
    </xf>
    <xf numFmtId="43" fontId="5" fillId="0" borderId="1" xfId="48" applyNumberFormat="1" applyFont="1" applyFill="1" applyBorder="1" applyAlignment="1">
      <alignment vertical="center"/>
    </xf>
    <xf numFmtId="43" fontId="45" fillId="0" borderId="1" xfId="48" applyNumberFormat="1" applyFont="1" applyFill="1" applyBorder="1" applyAlignment="1">
      <alignment vertical="center"/>
    </xf>
    <xf numFmtId="194" fontId="45" fillId="0" borderId="1" xfId="48" applyNumberFormat="1" applyFont="1" applyFill="1" applyBorder="1" applyAlignment="1">
      <alignment horizontal="center" vertical="center"/>
    </xf>
    <xf numFmtId="197" fontId="2" fillId="0" borderId="7" xfId="48" applyNumberFormat="1" applyFont="1" applyFill="1" applyBorder="1" applyAlignment="1">
      <alignment horizontal="right" vertical="center"/>
    </xf>
    <xf numFmtId="0" fontId="23" fillId="0" borderId="0" xfId="48" applyFont="1" applyFill="1" applyAlignment="1">
      <alignment vertical="center"/>
    </xf>
    <xf numFmtId="43" fontId="23" fillId="0" borderId="0" xfId="48" applyNumberFormat="1" applyFont="1" applyFill="1" applyAlignment="1">
      <alignment vertical="center"/>
    </xf>
    <xf numFmtId="0" fontId="23" fillId="0" borderId="0" xfId="48" applyFont="1" applyFill="1" applyAlignment="1">
      <alignment horizontal="center" vertical="center"/>
    </xf>
    <xf numFmtId="205" fontId="23" fillId="0" borderId="0" xfId="4" applyNumberFormat="1" applyFont="1" applyFill="1" applyBorder="1" applyAlignment="1">
      <alignment horizontal="left" vertical="center" indent="1"/>
    </xf>
    <xf numFmtId="179" fontId="14" fillId="0" borderId="0" xfId="48" applyNumberFormat="1" applyFont="1" applyFill="1" applyBorder="1" applyAlignment="1">
      <alignment vertical="center"/>
    </xf>
    <xf numFmtId="0" fontId="23" fillId="0" borderId="0" xfId="48" applyFont="1" applyBorder="1" applyAlignment="1">
      <alignment vertical="center"/>
    </xf>
    <xf numFmtId="43" fontId="23" fillId="0" borderId="0" xfId="48" applyNumberFormat="1" applyFont="1" applyBorder="1" applyAlignment="1">
      <alignment vertical="center"/>
    </xf>
    <xf numFmtId="0" fontId="23" fillId="0" borderId="0" xfId="48" applyFont="1" applyBorder="1" applyAlignment="1">
      <alignment horizontal="center" vertical="center"/>
    </xf>
    <xf numFmtId="0" fontId="2" fillId="0" borderId="0" xfId="48" applyFont="1" applyBorder="1" applyAlignment="1">
      <alignment horizontal="center" vertical="center"/>
    </xf>
    <xf numFmtId="0" fontId="30" fillId="0" borderId="0" xfId="48" applyFont="1" applyAlignment="1">
      <alignment horizontal="center" vertical="center"/>
    </xf>
    <xf numFmtId="0" fontId="2" fillId="0" borderId="0" xfId="48" applyFont="1" applyBorder="1" applyAlignment="1">
      <alignment horizontal="right" vertical="center"/>
    </xf>
    <xf numFmtId="0" fontId="3" fillId="0" borderId="0" xfId="48" applyFont="1" applyFill="1" applyBorder="1" applyAlignment="1">
      <alignment horizontal="center" vertical="center" wrapText="1"/>
    </xf>
    <xf numFmtId="0" fontId="4" fillId="0" borderId="3" xfId="48" applyFont="1" applyFill="1" applyBorder="1" applyAlignment="1">
      <alignment horizontal="center" vertical="center" wrapText="1"/>
    </xf>
    <xf numFmtId="0" fontId="4" fillId="0" borderId="5" xfId="48" applyFont="1" applyFill="1" applyBorder="1" applyAlignment="1">
      <alignment horizontal="center" vertical="center" wrapText="1"/>
    </xf>
    <xf numFmtId="0" fontId="2" fillId="0" borderId="0" xfId="48" applyFont="1" applyFill="1" applyBorder="1" applyAlignment="1">
      <alignment horizontal="center" vertical="center" wrapText="1"/>
    </xf>
    <xf numFmtId="0" fontId="3" fillId="0" borderId="10" xfId="48" applyFont="1" applyFill="1" applyBorder="1" applyAlignment="1">
      <alignment horizontal="center" vertical="center" wrapText="1"/>
    </xf>
    <xf numFmtId="198" fontId="2" fillId="0" borderId="0" xfId="48" applyNumberFormat="1" applyFont="1" applyFill="1" applyBorder="1" applyAlignment="1">
      <alignment vertical="center"/>
    </xf>
    <xf numFmtId="43" fontId="2" fillId="0" borderId="1" xfId="48" applyNumberFormat="1" applyFont="1" applyFill="1" applyBorder="1" applyAlignment="1">
      <alignment horizontal="center" vertical="center" wrapText="1"/>
    </xf>
    <xf numFmtId="9" fontId="2" fillId="0" borderId="1" xfId="48" applyNumberFormat="1" applyFont="1" applyFill="1" applyBorder="1" applyAlignment="1">
      <alignment horizontal="center" vertical="center" wrapText="1"/>
    </xf>
    <xf numFmtId="43" fontId="2" fillId="0" borderId="1" xfId="48" applyNumberFormat="1" applyFont="1" applyFill="1" applyBorder="1" applyAlignment="1">
      <alignment horizontal="right" vertical="center" wrapText="1" shrinkToFit="1"/>
    </xf>
    <xf numFmtId="198" fontId="13" fillId="0" borderId="0" xfId="48" applyNumberFormat="1" applyFont="1" applyFill="1" applyBorder="1" applyAlignment="1">
      <alignment horizontal="center" vertical="center" wrapText="1"/>
    </xf>
    <xf numFmtId="0" fontId="1" fillId="0" borderId="1" xfId="48" applyFont="1" applyFill="1" applyBorder="1" applyAlignment="1">
      <alignment horizontal="center" vertical="center"/>
    </xf>
    <xf numFmtId="0" fontId="2" fillId="0" borderId="1" xfId="48" applyNumberFormat="1" applyFont="1" applyFill="1" applyBorder="1" applyAlignment="1">
      <alignment vertical="center"/>
    </xf>
    <xf numFmtId="0" fontId="1" fillId="0" borderId="1" xfId="48" applyFont="1" applyFill="1" applyBorder="1" applyAlignment="1">
      <alignment vertical="center"/>
    </xf>
    <xf numFmtId="43" fontId="0" fillId="0" borderId="1" xfId="48" applyNumberFormat="1" applyFont="1" applyFill="1" applyBorder="1" applyAlignment="1">
      <alignment vertical="center"/>
    </xf>
    <xf numFmtId="0" fontId="0" fillId="0" borderId="1" xfId="48" applyNumberFormat="1" applyFont="1" applyFill="1" applyBorder="1" applyAlignment="1">
      <alignment vertical="center"/>
    </xf>
    <xf numFmtId="0" fontId="4" fillId="0" borderId="1" xfId="48" applyFont="1" applyFill="1" applyBorder="1" applyAlignment="1">
      <alignment horizontal="center" vertical="center"/>
    </xf>
    <xf numFmtId="0" fontId="5" fillId="0" borderId="1" xfId="48" applyNumberFormat="1" applyFont="1" applyFill="1" applyBorder="1" applyAlignment="1">
      <alignment vertical="center"/>
    </xf>
    <xf numFmtId="43" fontId="1" fillId="0" borderId="1" xfId="48" applyNumberFormat="1" applyFont="1" applyFill="1" applyBorder="1" applyAlignment="1">
      <alignment vertical="center"/>
    </xf>
    <xf numFmtId="0" fontId="1" fillId="0" borderId="1" xfId="48" applyNumberFormat="1" applyFont="1" applyFill="1" applyBorder="1" applyAlignment="1">
      <alignment vertical="center"/>
    </xf>
    <xf numFmtId="0" fontId="14" fillId="0" borderId="1" xfId="48" applyFont="1" applyFill="1" applyBorder="1" applyAlignment="1">
      <alignment vertical="center"/>
    </xf>
    <xf numFmtId="43" fontId="14" fillId="0" borderId="1" xfId="48" applyNumberFormat="1" applyFont="1" applyFill="1" applyBorder="1" applyAlignment="1">
      <alignment vertical="center"/>
    </xf>
    <xf numFmtId="0" fontId="14" fillId="0" borderId="1" xfId="48" applyNumberFormat="1" applyFont="1" applyFill="1" applyBorder="1" applyAlignment="1">
      <alignment vertical="center"/>
    </xf>
    <xf numFmtId="0" fontId="14" fillId="0" borderId="0" xfId="48" applyNumberFormat="1" applyFont="1" applyFill="1" applyAlignment="1">
      <alignment vertical="center"/>
    </xf>
    <xf numFmtId="0" fontId="14" fillId="0" borderId="0" xfId="48" applyNumberFormat="1" applyFont="1" applyFill="1" applyBorder="1" applyAlignment="1">
      <alignment vertical="center"/>
    </xf>
    <xf numFmtId="0" fontId="14" fillId="0" borderId="0" xfId="48" applyNumberFormat="1" applyFont="1" applyBorder="1" applyAlignment="1">
      <alignment vertical="center"/>
    </xf>
    <xf numFmtId="43" fontId="1" fillId="0" borderId="0" xfId="48" applyNumberFormat="1" applyFont="1" applyAlignment="1">
      <alignment vertical="center"/>
    </xf>
    <xf numFmtId="43" fontId="3" fillId="0" borderId="8" xfId="48" applyNumberFormat="1" applyFont="1" applyBorder="1" applyAlignment="1">
      <alignment horizontal="left" vertical="center"/>
    </xf>
    <xf numFmtId="0" fontId="4" fillId="0" borderId="2" xfId="48" applyFont="1" applyFill="1" applyBorder="1" applyAlignment="1">
      <alignment horizontal="center" vertical="center" wrapText="1"/>
    </xf>
    <xf numFmtId="10" fontId="14" fillId="0" borderId="1" xfId="48" applyNumberFormat="1" applyFont="1" applyFill="1" applyBorder="1" applyAlignment="1">
      <alignment horizontal="center" vertical="center" wrapText="1"/>
    </xf>
    <xf numFmtId="10" fontId="2" fillId="0" borderId="1" xfId="48" applyNumberFormat="1" applyFont="1" applyFill="1" applyBorder="1" applyAlignment="1">
      <alignment horizontal="center" vertical="center" wrapText="1"/>
    </xf>
    <xf numFmtId="10" fontId="2" fillId="0" borderId="1" xfId="48" applyNumberFormat="1" applyFont="1" applyFill="1" applyBorder="1" applyAlignment="1">
      <alignment vertical="center"/>
    </xf>
    <xf numFmtId="10" fontId="0" fillId="0" borderId="1" xfId="48" applyNumberFormat="1" applyFont="1" applyFill="1" applyBorder="1" applyAlignment="1">
      <alignment vertical="center"/>
    </xf>
    <xf numFmtId="10" fontId="5" fillId="0" borderId="1" xfId="48" applyNumberFormat="1" applyFont="1" applyFill="1" applyBorder="1" applyAlignment="1">
      <alignment vertical="center"/>
    </xf>
    <xf numFmtId="10" fontId="1" fillId="0" borderId="1" xfId="48" applyNumberFormat="1" applyFont="1" applyFill="1" applyBorder="1" applyAlignment="1">
      <alignment vertical="center"/>
    </xf>
    <xf numFmtId="10" fontId="14" fillId="0" borderId="1" xfId="48" applyNumberFormat="1" applyFont="1" applyFill="1" applyBorder="1" applyAlignment="1">
      <alignment vertical="center"/>
    </xf>
    <xf numFmtId="0" fontId="23" fillId="0" borderId="1" xfId="48" applyFont="1" applyFill="1" applyBorder="1" applyAlignment="1">
      <alignment horizontal="center" vertical="center"/>
    </xf>
    <xf numFmtId="10" fontId="14" fillId="0" borderId="0" xfId="48" applyNumberFormat="1" applyFont="1" applyFill="1" applyAlignment="1">
      <alignment vertical="center"/>
    </xf>
    <xf numFmtId="43" fontId="14" fillId="0" borderId="0" xfId="48" applyNumberFormat="1" applyFont="1" applyFill="1" applyAlignment="1">
      <alignment vertical="center"/>
    </xf>
    <xf numFmtId="10" fontId="14" fillId="0" borderId="0" xfId="48" applyNumberFormat="1" applyFont="1" applyFill="1" applyBorder="1" applyAlignment="1">
      <alignment vertical="center"/>
    </xf>
    <xf numFmtId="10" fontId="14" fillId="0" borderId="0" xfId="48" applyNumberFormat="1" applyFont="1" applyBorder="1" applyAlignment="1">
      <alignment vertical="center"/>
    </xf>
    <xf numFmtId="196" fontId="14" fillId="0" borderId="1" xfId="39" applyNumberFormat="1" applyFont="1" applyFill="1" applyBorder="1" applyAlignment="1">
      <alignment horizontal="center" vertical="center" wrapText="1"/>
    </xf>
    <xf numFmtId="196" fontId="2" fillId="0" borderId="1" xfId="48" applyNumberFormat="1" applyFont="1" applyFill="1" applyBorder="1" applyAlignment="1">
      <alignment horizontal="center" vertical="center" wrapText="1"/>
    </xf>
    <xf numFmtId="196" fontId="23" fillId="0" borderId="1" xfId="48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/>
    <xf numFmtId="0" fontId="14" fillId="0" borderId="3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3" xfId="0" applyBorder="1"/>
    <xf numFmtId="0" fontId="0" fillId="0" borderId="15" xfId="0" applyBorder="1"/>
    <xf numFmtId="0" fontId="1" fillId="0" borderId="8" xfId="0" applyFont="1" applyBorder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/>
    <xf numFmtId="0" fontId="1" fillId="0" borderId="13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1" xfId="0" applyFont="1" applyBorder="1" applyAlignment="1"/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6" xfId="0" applyBorder="1" applyAlignment="1">
      <alignment horizontal="center" vertical="center" wrapText="1"/>
    </xf>
    <xf numFmtId="0" fontId="1" fillId="0" borderId="8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/>
    <xf numFmtId="0" fontId="1" fillId="2" borderId="0" xfId="0" applyFont="1" applyFill="1"/>
    <xf numFmtId="0" fontId="47" fillId="0" borderId="0" xfId="0" applyFont="1"/>
    <xf numFmtId="177" fontId="0" fillId="0" borderId="0" xfId="0" applyNumberFormat="1"/>
    <xf numFmtId="0" fontId="1" fillId="0" borderId="0" xfId="0" applyFont="1" applyBorder="1" applyAlignment="1" applyProtection="1">
      <alignment horizontal="left" vertical="center"/>
    </xf>
    <xf numFmtId="177" fontId="1" fillId="0" borderId="0" xfId="0" applyNumberFormat="1" applyFont="1" applyBorder="1" applyAlignment="1" applyProtection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177" fontId="1" fillId="2" borderId="1" xfId="0" applyNumberFormat="1" applyFont="1" applyFill="1" applyBorder="1" applyAlignment="1">
      <alignment horizontal="center" wrapText="1"/>
    </xf>
    <xf numFmtId="177" fontId="1" fillId="0" borderId="0" xfId="0" applyNumberFormat="1" applyFont="1"/>
    <xf numFmtId="0" fontId="47" fillId="0" borderId="0" xfId="0" applyFont="1" applyAlignment="1">
      <alignment horizontal="center"/>
    </xf>
    <xf numFmtId="177" fontId="25" fillId="0" borderId="0" xfId="0" applyNumberFormat="1" applyFont="1"/>
    <xf numFmtId="0" fontId="1" fillId="0" borderId="0" xfId="0" applyFont="1" applyProtection="1"/>
    <xf numFmtId="177" fontId="1" fillId="0" borderId="0" xfId="0" applyNumberFormat="1" applyFont="1" applyBorder="1" applyAlignment="1" applyProtection="1">
      <alignment horizontal="right"/>
    </xf>
    <xf numFmtId="177" fontId="47" fillId="0" borderId="0" xfId="0" applyNumberFormat="1" applyFont="1"/>
    <xf numFmtId="0" fontId="1" fillId="0" borderId="0" xfId="0" applyFont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192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4" fontId="1" fillId="0" borderId="0" xfId="0" applyNumberFormat="1" applyFont="1" applyAlignment="1">
      <alignment horizontal="center" vertical="center"/>
    </xf>
    <xf numFmtId="192" fontId="1" fillId="0" borderId="0" xfId="0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192" fontId="1" fillId="0" borderId="0" xfId="0" applyNumberFormat="1" applyFont="1" applyBorder="1" applyAlignment="1" applyProtection="1">
      <alignment horizontal="centerContinuous" vertical="center"/>
    </xf>
    <xf numFmtId="0" fontId="1" fillId="2" borderId="1" xfId="0" applyFont="1" applyFill="1" applyBorder="1" applyAlignment="1">
      <alignment horizontal="center" vertical="center" wrapText="1"/>
    </xf>
    <xf numFmtId="192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92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77" fontId="1" fillId="0" borderId="1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center"/>
    </xf>
    <xf numFmtId="4" fontId="1" fillId="0" borderId="0" xfId="0" applyNumberFormat="1" applyFont="1" applyAlignment="1">
      <alignment vertical="center"/>
    </xf>
    <xf numFmtId="177" fontId="1" fillId="0" borderId="0" xfId="0" applyNumberFormat="1" applyFont="1" applyBorder="1" applyAlignment="1" applyProtection="1">
      <alignment horizontal="right" vertical="center"/>
    </xf>
    <xf numFmtId="3" fontId="1" fillId="0" borderId="1" xfId="0" applyNumberFormat="1" applyFont="1" applyBorder="1" applyAlignment="1">
      <alignment vertical="center"/>
    </xf>
    <xf numFmtId="0" fontId="1" fillId="0" borderId="0" xfId="0" applyFont="1" applyBorder="1" applyAlignment="1" applyProtection="1">
      <alignment horizontal="center" vertical="center"/>
    </xf>
    <xf numFmtId="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177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/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Protection="1"/>
    <xf numFmtId="0" fontId="39" fillId="0" borderId="0" xfId="0" applyFont="1" applyBorder="1"/>
    <xf numFmtId="192" fontId="1" fillId="0" borderId="0" xfId="0" applyNumberFormat="1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4" fontId="4" fillId="0" borderId="1" xfId="0" applyNumberFormat="1" applyFont="1" applyBorder="1" applyProtection="1"/>
    <xf numFmtId="4" fontId="48" fillId="0" borderId="1" xfId="0" applyNumberFormat="1" applyFont="1" applyBorder="1" applyProtection="1"/>
    <xf numFmtId="177" fontId="39" fillId="0" borderId="1" xfId="0" applyNumberFormat="1" applyFont="1" applyBorder="1" applyProtection="1"/>
    <xf numFmtId="0" fontId="39" fillId="0" borderId="1" xfId="0" applyFont="1" applyBorder="1" applyProtection="1"/>
    <xf numFmtId="0" fontId="0" fillId="2" borderId="0" xfId="0" applyFill="1" applyAlignment="1">
      <alignment vertical="center"/>
    </xf>
    <xf numFmtId="0" fontId="0" fillId="0" borderId="0" xfId="0" applyProtection="1"/>
    <xf numFmtId="177" fontId="0" fillId="0" borderId="0" xfId="0" applyNumberFormat="1" applyFont="1" applyBorder="1" applyAlignment="1" applyProtection="1">
      <alignment horizontal="left" vertical="center"/>
    </xf>
    <xf numFmtId="177" fontId="0" fillId="0" borderId="0" xfId="0" applyNumberFormat="1" applyFont="1" applyBorder="1" applyAlignment="1" applyProtection="1">
      <alignment horizontal="right" vertical="center"/>
    </xf>
    <xf numFmtId="0" fontId="1" fillId="2" borderId="1" xfId="0" applyFont="1" applyFill="1" applyBorder="1" applyAlignment="1" applyProtection="1">
      <alignment horizontal="center" vertical="center"/>
    </xf>
    <xf numFmtId="4" fontId="1" fillId="2" borderId="1" xfId="0" applyNumberFormat="1" applyFont="1" applyFill="1" applyBorder="1" applyAlignment="1" applyProtection="1">
      <alignment horizontal="center" vertical="center"/>
    </xf>
    <xf numFmtId="49" fontId="0" fillId="0" borderId="1" xfId="0" applyNumberForma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177" fontId="0" fillId="0" borderId="1" xfId="0" applyNumberFormat="1" applyFont="1" applyBorder="1" applyProtection="1">
      <protection locked="0"/>
    </xf>
    <xf numFmtId="0" fontId="1" fillId="0" borderId="1" xfId="0" applyFont="1" applyBorder="1" applyProtection="1">
      <protection locked="0"/>
    </xf>
    <xf numFmtId="177" fontId="0" fillId="0" borderId="1" xfId="0" applyNumberFormat="1" applyBorder="1" applyProtection="1">
      <protection locked="0"/>
    </xf>
    <xf numFmtId="58" fontId="1" fillId="0" borderId="1" xfId="0" applyNumberFormat="1" applyFont="1" applyBorder="1" applyProtection="1">
      <protection locked="0"/>
    </xf>
    <xf numFmtId="49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30" fillId="0" borderId="3" xfId="0" applyFont="1" applyBorder="1" applyAlignment="1" applyProtection="1">
      <alignment horizontal="center"/>
    </xf>
    <xf numFmtId="0" fontId="30" fillId="0" borderId="2" xfId="0" applyFont="1" applyBorder="1" applyAlignment="1" applyProtection="1">
      <alignment horizontal="center"/>
    </xf>
    <xf numFmtId="177" fontId="49" fillId="0" borderId="1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1" fillId="0" borderId="0" xfId="0" applyFont="1" applyFill="1" applyBorder="1" applyAlignment="1">
      <alignment horizontal="center" vertical="center" wrapText="1"/>
    </xf>
    <xf numFmtId="192" fontId="1" fillId="0" borderId="0" xfId="0" applyNumberFormat="1" applyFont="1" applyBorder="1" applyAlignment="1" applyProtection="1">
      <alignment horizontal="centerContinuous" vertical="center"/>
      <protection hidden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43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43" fontId="2" fillId="0" borderId="1" xfId="0" applyNumberFormat="1" applyFont="1" applyBorder="1" applyAlignment="1">
      <alignment horizontal="center"/>
    </xf>
    <xf numFmtId="4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43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43" fontId="2" fillId="0" borderId="1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177" fontId="5" fillId="0" borderId="1" xfId="0" applyNumberFormat="1" applyFont="1" applyBorder="1" applyAlignment="1">
      <alignment vertical="center"/>
    </xf>
    <xf numFmtId="0" fontId="3" fillId="0" borderId="0" xfId="0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horizontal="right" vertical="center"/>
      <protection hidden="1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177" fontId="1" fillId="0" borderId="8" xfId="0" applyNumberFormat="1" applyFont="1" applyBorder="1" applyAlignment="1" applyProtection="1">
      <alignment horizontal="right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vertical="center"/>
      <protection hidden="1"/>
    </xf>
    <xf numFmtId="0" fontId="1" fillId="0" borderId="0" xfId="0" applyFont="1" applyAlignment="1" applyProtection="1">
      <protection locked="0"/>
    </xf>
    <xf numFmtId="0" fontId="1" fillId="2" borderId="0" xfId="0" applyFont="1" applyFill="1" applyBorder="1" applyAlignment="1" applyProtection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1" fontId="2" fillId="0" borderId="0" xfId="0" applyNumberFormat="1" applyFont="1" applyProtection="1">
      <protection locked="0"/>
    </xf>
    <xf numFmtId="4" fontId="2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 vertical="center"/>
      <protection locked="0" hidden="1"/>
    </xf>
    <xf numFmtId="177" fontId="1" fillId="0" borderId="0" xfId="0" applyNumberFormat="1" applyFont="1" applyBorder="1" applyAlignment="1" applyProtection="1">
      <alignment horizontal="left" vertical="center"/>
      <protection locked="0" hidden="1"/>
    </xf>
    <xf numFmtId="0" fontId="1" fillId="0" borderId="0" xfId="0" applyFont="1" applyProtection="1">
      <protection locked="0" hidden="1"/>
    </xf>
    <xf numFmtId="1" fontId="1" fillId="0" borderId="0" xfId="0" applyNumberFormat="1" applyFont="1" applyProtection="1">
      <protection locked="0" hidden="1"/>
    </xf>
    <xf numFmtId="192" fontId="1" fillId="0" borderId="0" xfId="0" applyNumberFormat="1" applyFont="1" applyBorder="1" applyAlignment="1" applyProtection="1">
      <alignment horizontal="right" vertical="center"/>
      <protection locked="0" hidden="1"/>
    </xf>
    <xf numFmtId="1" fontId="1" fillId="2" borderId="4" xfId="0" applyNumberFormat="1" applyFont="1" applyFill="1" applyBorder="1" applyAlignment="1" applyProtection="1">
      <alignment horizontal="center" vertical="center"/>
      <protection hidden="1"/>
    </xf>
    <xf numFmtId="4" fontId="1" fillId="2" borderId="4" xfId="0" applyNumberFormat="1" applyFont="1" applyFill="1" applyBorder="1" applyAlignment="1" applyProtection="1">
      <alignment horizontal="center" vertical="center"/>
      <protection hidden="1"/>
    </xf>
    <xf numFmtId="1" fontId="1" fillId="2" borderId="6" xfId="0" applyNumberFormat="1" applyFont="1" applyFill="1" applyBorder="1" applyAlignment="1" applyProtection="1">
      <alignment horizontal="center" vertical="center"/>
      <protection hidden="1"/>
    </xf>
    <xf numFmtId="4" fontId="1" fillId="2" borderId="6" xfId="0" applyNumberFormat="1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wrapText="1"/>
      <protection locked="0"/>
    </xf>
    <xf numFmtId="1" fontId="1" fillId="0" borderId="1" xfId="0" applyNumberFormat="1" applyFont="1" applyBorder="1" applyAlignment="1" applyProtection="1">
      <alignment horizontal="right"/>
      <protection locked="0"/>
    </xf>
    <xf numFmtId="177" fontId="1" fillId="0" borderId="1" xfId="0" applyNumberFormat="1" applyFont="1" applyBorder="1" applyProtection="1">
      <protection locked="0"/>
    </xf>
    <xf numFmtId="1" fontId="1" fillId="0" borderId="1" xfId="0" applyNumberFormat="1" applyFont="1" applyBorder="1" applyProtection="1"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1" fontId="1" fillId="0" borderId="0" xfId="0" applyNumberFormat="1" applyFont="1" applyProtection="1"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wrapText="1"/>
      <protection locked="0"/>
    </xf>
    <xf numFmtId="1" fontId="1" fillId="0" borderId="0" xfId="0" applyNumberFormat="1" applyFont="1" applyBorder="1" applyProtection="1">
      <protection locked="0"/>
    </xf>
    <xf numFmtId="4" fontId="1" fillId="0" borderId="0" xfId="0" applyNumberFormat="1" applyFont="1" applyBorder="1" applyProtection="1"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wrapText="1"/>
      <protection locked="0"/>
    </xf>
    <xf numFmtId="1" fontId="0" fillId="0" borderId="0" xfId="0" applyNumberFormat="1" applyFont="1" applyProtection="1">
      <protection locked="0"/>
    </xf>
    <xf numFmtId="177" fontId="1" fillId="0" borderId="0" xfId="0" applyNumberFormat="1" applyFont="1" applyBorder="1" applyAlignment="1" applyProtection="1">
      <alignment horizontal="right"/>
      <protection locked="0" hidden="1"/>
    </xf>
    <xf numFmtId="0" fontId="1" fillId="2" borderId="3" xfId="0" applyFont="1" applyFill="1" applyBorder="1" applyAlignment="1" applyProtection="1">
      <alignment horizontal="center"/>
    </xf>
    <xf numFmtId="0" fontId="1" fillId="0" borderId="3" xfId="0" applyFont="1" applyBorder="1" applyProtection="1">
      <protection locked="0"/>
    </xf>
    <xf numFmtId="0" fontId="3" fillId="2" borderId="0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Border="1" applyAlignment="1" applyProtection="1">
      <alignment vertical="center"/>
      <protection locked="0"/>
    </xf>
    <xf numFmtId="0" fontId="2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41" fontId="2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center" vertical="center"/>
    </xf>
    <xf numFmtId="41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horizontal="center" vertical="center"/>
    </xf>
    <xf numFmtId="0" fontId="1" fillId="0" borderId="0" xfId="0" applyFont="1" applyBorder="1" applyAlignment="1" applyProtection="1">
      <alignment horizontal="left" vertical="center" shrinkToFit="1"/>
      <protection hidden="1"/>
    </xf>
    <xf numFmtId="0" fontId="3" fillId="0" borderId="0" xfId="0" applyFont="1" applyBorder="1" applyAlignment="1" applyProtection="1">
      <alignment horizontal="left" vertical="center" shrinkToFit="1"/>
      <protection hidden="1"/>
    </xf>
    <xf numFmtId="0" fontId="1" fillId="0" borderId="0" xfId="0" applyFont="1" applyBorder="1" applyAlignment="1" applyProtection="1">
      <alignment horizontal="center" vertical="center" shrinkToFit="1"/>
      <protection hidden="1"/>
    </xf>
    <xf numFmtId="177" fontId="1" fillId="0" borderId="0" xfId="0" applyNumberFormat="1" applyFont="1" applyBorder="1" applyAlignment="1" applyProtection="1">
      <alignment horizontal="center" vertical="center"/>
      <protection hidden="1"/>
    </xf>
    <xf numFmtId="0" fontId="3" fillId="0" borderId="4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Fill="1" applyBorder="1" applyAlignment="1" applyProtection="1">
      <alignment horizontal="center" vertical="center" shrinkToFit="1"/>
      <protection hidden="1"/>
    </xf>
    <xf numFmtId="0" fontId="3" fillId="0" borderId="4" xfId="0" applyFont="1" applyFill="1" applyBorder="1" applyAlignment="1" applyProtection="1">
      <alignment horizontal="center" vertical="center" wrapText="1" shrinkToFit="1"/>
      <protection hidden="1"/>
    </xf>
    <xf numFmtId="4" fontId="14" fillId="0" borderId="3" xfId="0" applyNumberFormat="1" applyFont="1" applyFill="1" applyBorder="1" applyAlignment="1" applyProtection="1">
      <alignment horizontal="center" vertical="center" wrapText="1"/>
      <protection hidden="1"/>
    </xf>
    <xf numFmtId="4" fontId="14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Fill="1" applyBorder="1" applyAlignment="1" applyProtection="1">
      <alignment horizontal="center" vertical="center" shrinkToFit="1"/>
      <protection hidden="1"/>
    </xf>
    <xf numFmtId="0" fontId="3" fillId="0" borderId="6" xfId="0" applyFont="1" applyFill="1" applyBorder="1" applyAlignment="1" applyProtection="1">
      <alignment horizontal="center" vertical="center" wrapText="1" shrinkToFit="1"/>
      <protection hidden="1"/>
    </xf>
    <xf numFmtId="0" fontId="23" fillId="0" borderId="1" xfId="0" applyFont="1" applyBorder="1" applyAlignment="1">
      <alignment horizontal="center" vertical="center"/>
    </xf>
    <xf numFmtId="177" fontId="50" fillId="0" borderId="1" xfId="0" applyNumberFormat="1" applyFont="1" applyBorder="1" applyAlignment="1">
      <alignment vertical="center"/>
    </xf>
    <xf numFmtId="0" fontId="50" fillId="0" borderId="1" xfId="0" applyFont="1" applyBorder="1" applyAlignment="1">
      <alignment vertical="center"/>
    </xf>
    <xf numFmtId="0" fontId="14" fillId="0" borderId="2" xfId="39" applyFont="1" applyFill="1" applyBorder="1" applyAlignment="1">
      <alignment horizontal="center" vertical="center" shrinkToFit="1"/>
    </xf>
    <xf numFmtId="0" fontId="14" fillId="0" borderId="1" xfId="39" applyFont="1" applyFill="1" applyBorder="1" applyAlignment="1">
      <alignment horizontal="center" vertical="center" shrinkToFit="1"/>
    </xf>
    <xf numFmtId="0" fontId="23" fillId="0" borderId="6" xfId="39" applyNumberFormat="1" applyFont="1" applyFill="1" applyBorder="1" applyAlignment="1">
      <alignment horizontal="center" vertical="center" wrapText="1"/>
    </xf>
    <xf numFmtId="0" fontId="23" fillId="0" borderId="6" xfId="39" applyFont="1" applyFill="1" applyBorder="1" applyAlignment="1">
      <alignment horizontal="center" vertical="center" wrapText="1"/>
    </xf>
    <xf numFmtId="49" fontId="23" fillId="0" borderId="6" xfId="3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vertical="center"/>
    </xf>
    <xf numFmtId="177" fontId="50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0" xfId="0" applyFont="1" applyBorder="1" applyAlignment="1" applyProtection="1">
      <alignment vertical="center"/>
      <protection hidden="1"/>
    </xf>
    <xf numFmtId="0" fontId="14" fillId="0" borderId="0" xfId="0" applyFont="1" applyBorder="1" applyAlignment="1" applyProtection="1">
      <alignment vertical="center" shrinkToFit="1"/>
      <protection locked="0"/>
    </xf>
    <xf numFmtId="0" fontId="14" fillId="0" borderId="0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Border="1" applyAlignment="1" applyProtection="1">
      <alignment horizontal="center" vertical="center"/>
      <protection hidden="1"/>
    </xf>
    <xf numFmtId="0" fontId="14" fillId="0" borderId="0" xfId="0" applyFont="1" applyBorder="1" applyAlignment="1" applyProtection="1">
      <alignment horizontal="left" vertical="center"/>
      <protection hidden="1"/>
    </xf>
    <xf numFmtId="0" fontId="14" fillId="0" borderId="0" xfId="0" applyFont="1" applyAlignment="1">
      <alignment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4" fontId="14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shrinkToFit="1"/>
    </xf>
    <xf numFmtId="0" fontId="0" fillId="0" borderId="0" xfId="0" applyFont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4" fontId="0" fillId="0" borderId="0" xfId="0" applyNumberFormat="1" applyFont="1" applyAlignment="1">
      <alignment vertical="center"/>
    </xf>
    <xf numFmtId="0" fontId="23" fillId="0" borderId="0" xfId="0" applyFont="1" applyAlignment="1">
      <alignment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center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1" fontId="1" fillId="0" borderId="0" xfId="0" applyNumberFormat="1" applyFont="1" applyBorder="1" applyAlignment="1" applyProtection="1">
      <alignment horizontal="right" vertical="center"/>
      <protection locked="0"/>
    </xf>
    <xf numFmtId="0" fontId="0" fillId="0" borderId="0" xfId="0" applyNumberFormat="1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right" vertical="center"/>
      <protection hidden="1"/>
    </xf>
    <xf numFmtId="0" fontId="3" fillId="0" borderId="8" xfId="0" applyFont="1" applyBorder="1" applyAlignment="1" applyProtection="1">
      <alignment horizontal="left" vertical="center"/>
      <protection hidden="1"/>
    </xf>
    <xf numFmtId="0" fontId="3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3" fillId="3" borderId="3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 wrapText="1"/>
      <protection hidden="1"/>
    </xf>
    <xf numFmtId="41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>
      <alignment horizontal="center" vertical="center"/>
    </xf>
    <xf numFmtId="41" fontId="23" fillId="0" borderId="1" xfId="0" applyNumberFormat="1" applyFont="1" applyBorder="1" applyAlignment="1">
      <alignment horizontal="right" vertical="center"/>
    </xf>
    <xf numFmtId="9" fontId="2" fillId="0" borderId="1" xfId="0" applyNumberFormat="1" applyFont="1" applyBorder="1" applyAlignment="1">
      <alignment horizontal="center" vertical="center"/>
    </xf>
    <xf numFmtId="41" fontId="2" fillId="0" borderId="1" xfId="0" applyNumberFormat="1" applyFont="1" applyBorder="1" applyAlignment="1">
      <alignment vertical="center"/>
    </xf>
    <xf numFmtId="2" fontId="14" fillId="0" borderId="1" xfId="0" applyNumberFormat="1" applyFont="1" applyBorder="1" applyAlignment="1">
      <alignment vertical="center"/>
    </xf>
    <xf numFmtId="197" fontId="14" fillId="0" borderId="1" xfId="0" applyNumberFormat="1" applyFont="1" applyBorder="1" applyAlignment="1">
      <alignment vertical="center"/>
    </xf>
    <xf numFmtId="194" fontId="14" fillId="0" borderId="1" xfId="0" applyNumberFormat="1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41" fontId="23" fillId="0" borderId="1" xfId="0" applyNumberFormat="1" applyFont="1" applyFill="1" applyBorder="1" applyAlignment="1">
      <alignment horizontal="right" vertical="center"/>
    </xf>
    <xf numFmtId="9" fontId="2" fillId="0" borderId="1" xfId="0" applyNumberFormat="1" applyFont="1" applyFill="1" applyBorder="1" applyAlignment="1">
      <alignment horizontal="center" vertical="center"/>
    </xf>
    <xf numFmtId="41" fontId="2" fillId="0" borderId="1" xfId="0" applyNumberFormat="1" applyFont="1" applyFill="1" applyBorder="1" applyAlignment="1">
      <alignment vertical="center"/>
    </xf>
    <xf numFmtId="2" fontId="14" fillId="0" borderId="1" xfId="0" applyNumberFormat="1" applyFont="1" applyFill="1" applyBorder="1" applyAlignment="1">
      <alignment vertical="center"/>
    </xf>
    <xf numFmtId="197" fontId="14" fillId="0" borderId="1" xfId="0" applyNumberFormat="1" applyFont="1" applyFill="1" applyBorder="1" applyAlignment="1">
      <alignment vertical="center"/>
    </xf>
    <xf numFmtId="194" fontId="14" fillId="0" borderId="1" xfId="0" applyNumberFormat="1" applyFont="1" applyFill="1" applyBorder="1" applyAlignment="1">
      <alignment horizontal="center" vertical="center"/>
    </xf>
    <xf numFmtId="41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45" fillId="0" borderId="1" xfId="0" applyNumberFormat="1" applyFont="1" applyFill="1" applyBorder="1" applyAlignment="1">
      <alignment horizontal="center" vertical="center"/>
    </xf>
    <xf numFmtId="41" fontId="5" fillId="0" borderId="1" xfId="0" applyNumberFormat="1" applyFont="1" applyFill="1" applyBorder="1" applyAlignment="1">
      <alignment horizontal="right" vertical="center"/>
    </xf>
    <xf numFmtId="9" fontId="5" fillId="0" borderId="1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center" vertical="center"/>
    </xf>
    <xf numFmtId="0" fontId="14" fillId="0" borderId="7" xfId="0" applyFont="1" applyBorder="1" applyAlignment="1" applyProtection="1">
      <alignment horizontal="right"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locked="0"/>
    </xf>
    <xf numFmtId="41" fontId="14" fillId="0" borderId="0" xfId="0" applyNumberFormat="1" applyFont="1" applyAlignment="1">
      <alignment horizontal="right" vertical="center"/>
    </xf>
    <xf numFmtId="0" fontId="23" fillId="0" borderId="0" xfId="0" applyNumberFormat="1" applyFont="1" applyAlignment="1">
      <alignment horizontal="center" vertical="center"/>
    </xf>
    <xf numFmtId="41" fontId="14" fillId="0" borderId="0" xfId="0" applyNumberFormat="1" applyFont="1" applyAlignment="1">
      <alignment vertical="center"/>
    </xf>
    <xf numFmtId="41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 vertical="center"/>
    </xf>
    <xf numFmtId="41" fontId="0" fillId="0" borderId="0" xfId="0" applyNumberFormat="1" applyFont="1" applyAlignment="1">
      <alignment vertical="center"/>
    </xf>
    <xf numFmtId="41" fontId="23" fillId="0" borderId="0" xfId="0" applyNumberFormat="1" applyFont="1" applyAlignment="1">
      <alignment horizontal="right" vertical="center"/>
    </xf>
    <xf numFmtId="41" fontId="23" fillId="0" borderId="0" xfId="0" applyNumberFormat="1" applyFont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3" fontId="3" fillId="3" borderId="1" xfId="0" applyNumberFormat="1" applyFont="1" applyFill="1" applyBorder="1" applyAlignment="1">
      <alignment horizontal="center" vertical="center"/>
    </xf>
    <xf numFmtId="43" fontId="23" fillId="3" borderId="1" xfId="0" applyNumberFormat="1" applyFont="1" applyFill="1" applyBorder="1" applyAlignment="1">
      <alignment horizontal="center" vertical="center"/>
    </xf>
    <xf numFmtId="43" fontId="3" fillId="3" borderId="1" xfId="0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43" fontId="23" fillId="0" borderId="1" xfId="0" applyNumberFormat="1" applyFont="1" applyFill="1" applyBorder="1" applyAlignment="1">
      <alignment horizontal="center" vertical="center"/>
    </xf>
    <xf numFmtId="43" fontId="45" fillId="0" borderId="1" xfId="0" applyNumberFormat="1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vertical="center"/>
    </xf>
    <xf numFmtId="43" fontId="23" fillId="0" borderId="0" xfId="0" applyNumberFormat="1" applyFont="1" applyBorder="1" applyAlignment="1" applyProtection="1">
      <alignment horizontal="center" vertical="center"/>
      <protection locked="0"/>
    </xf>
    <xf numFmtId="43" fontId="23" fillId="0" borderId="0" xfId="0" applyNumberFormat="1" applyFont="1" applyAlignment="1">
      <alignment horizontal="center" vertical="center"/>
    </xf>
    <xf numFmtId="0" fontId="2" fillId="0" borderId="0" xfId="0" applyFont="1"/>
    <xf numFmtId="0" fontId="0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shrinkToFit="1"/>
    </xf>
    <xf numFmtId="0" fontId="14" fillId="4" borderId="1" xfId="0" applyFont="1" applyFill="1" applyBorder="1" applyAlignment="1">
      <alignment horizontal="center" vertical="center"/>
    </xf>
    <xf numFmtId="0" fontId="50" fillId="4" borderId="1" xfId="0" applyFont="1" applyFill="1" applyBorder="1" applyAlignment="1">
      <alignment vertical="center"/>
    </xf>
    <xf numFmtId="177" fontId="50" fillId="4" borderId="1" xfId="0" applyNumberFormat="1" applyFont="1" applyFill="1" applyBorder="1" applyAlignment="1">
      <alignment vertical="center"/>
    </xf>
    <xf numFmtId="0" fontId="3" fillId="0" borderId="0" xfId="0" applyFont="1" applyBorder="1" applyAlignment="1" applyProtection="1">
      <alignment vertical="center" shrinkToFit="1"/>
      <protection locked="0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left" vertical="center"/>
      <protection hidden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vertical="center"/>
      <protection hidden="1"/>
    </xf>
    <xf numFmtId="43" fontId="2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vertical="center"/>
    </xf>
    <xf numFmtId="0" fontId="45" fillId="4" borderId="1" xfId="0" applyNumberFormat="1" applyFont="1" applyFill="1" applyBorder="1" applyAlignment="1">
      <alignment horizontal="center" vertical="center"/>
    </xf>
    <xf numFmtId="43" fontId="5" fillId="4" borderId="1" xfId="0" applyNumberFormat="1" applyFont="1" applyFill="1" applyBorder="1" applyAlignment="1">
      <alignment horizontal="right" vertical="center"/>
    </xf>
    <xf numFmtId="9" fontId="45" fillId="4" borderId="1" xfId="0" applyNumberFormat="1" applyFont="1" applyFill="1" applyBorder="1" applyAlignment="1">
      <alignment horizontal="center" vertical="center"/>
    </xf>
    <xf numFmtId="43" fontId="5" fillId="4" borderId="1" xfId="0" applyNumberFormat="1" applyFont="1" applyFill="1" applyBorder="1" applyAlignment="1">
      <alignment vertical="center"/>
    </xf>
    <xf numFmtId="2" fontId="14" fillId="4" borderId="1" xfId="0" applyNumberFormat="1" applyFont="1" applyFill="1" applyBorder="1" applyAlignment="1">
      <alignment vertical="center"/>
    </xf>
    <xf numFmtId="197" fontId="14" fillId="4" borderId="1" xfId="0" applyNumberFormat="1" applyFont="1" applyFill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NumberFormat="1" applyFont="1" applyAlignment="1">
      <alignment horizontal="right" vertical="center"/>
    </xf>
    <xf numFmtId="0" fontId="1" fillId="0" borderId="0" xfId="0" applyFont="1" applyAlignment="1" applyProtection="1">
      <alignment vertical="center"/>
      <protection locked="0"/>
    </xf>
    <xf numFmtId="43" fontId="0" fillId="0" borderId="0" xfId="0" applyNumberFormat="1" applyFont="1" applyBorder="1" applyAlignment="1" applyProtection="1">
      <alignment horizontal="center" vertical="center"/>
      <protection locked="0"/>
    </xf>
    <xf numFmtId="4" fontId="1" fillId="0" borderId="0" xfId="0" applyNumberFormat="1" applyFont="1" applyAlignment="1">
      <alignment horizontal="center"/>
    </xf>
    <xf numFmtId="0" fontId="39" fillId="0" borderId="0" xfId="0" applyFont="1" applyBorder="1" applyAlignment="1" applyProtection="1">
      <alignment horizontal="left" vertical="center"/>
      <protection hidden="1"/>
    </xf>
    <xf numFmtId="4" fontId="1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51" fillId="0" borderId="0" xfId="0" applyFont="1" applyBorder="1" applyAlignment="1" applyProtection="1">
      <alignment horizontal="left" vertical="center"/>
      <protection hidden="1"/>
    </xf>
    <xf numFmtId="177" fontId="0" fillId="0" borderId="0" xfId="0" applyNumberFormat="1" applyFont="1" applyBorder="1" applyAlignment="1" applyProtection="1">
      <alignment horizontal="left" vertical="center"/>
      <protection hidden="1"/>
    </xf>
    <xf numFmtId="0" fontId="0" fillId="2" borderId="4" xfId="0" applyFill="1" applyBorder="1" applyAlignment="1" applyProtection="1">
      <alignment horizontal="center" vertical="center" wrapText="1"/>
      <protection hidden="1"/>
    </xf>
    <xf numFmtId="4" fontId="0" fillId="2" borderId="3" xfId="0" applyNumberFormat="1" applyFill="1" applyBorder="1" applyAlignment="1" applyProtection="1">
      <alignment horizontal="center" vertical="center" wrapText="1"/>
      <protection hidden="1"/>
    </xf>
    <xf numFmtId="4" fontId="0" fillId="2" borderId="5" xfId="0" applyNumberFormat="1" applyFill="1" applyBorder="1" applyAlignment="1" applyProtection="1">
      <alignment horizontal="center" vertical="center" wrapText="1"/>
      <protection hidden="1"/>
    </xf>
    <xf numFmtId="4" fontId="0" fillId="2" borderId="2" xfId="0" applyNumberFormat="1" applyFill="1" applyBorder="1" applyAlignment="1" applyProtection="1">
      <alignment horizontal="center" vertical="center" wrapText="1"/>
      <protection hidden="1"/>
    </xf>
    <xf numFmtId="0" fontId="0" fillId="2" borderId="3" xfId="0" applyFill="1" applyBorder="1" applyAlignment="1" applyProtection="1">
      <alignment horizontal="center" vertical="center" wrapText="1"/>
      <protection hidden="1"/>
    </xf>
    <xf numFmtId="0" fontId="0" fillId="2" borderId="5" xfId="0" applyFill="1" applyBorder="1" applyAlignment="1" applyProtection="1">
      <alignment horizontal="center" vertical="center" wrapText="1"/>
      <protection hidden="1"/>
    </xf>
    <xf numFmtId="0" fontId="0" fillId="2" borderId="6" xfId="0" applyFill="1" applyBorder="1" applyAlignment="1" applyProtection="1">
      <alignment horizontal="center" vertical="center" wrapText="1"/>
      <protection hidden="1"/>
    </xf>
    <xf numFmtId="197" fontId="0" fillId="0" borderId="1" xfId="0" applyNumberFormat="1" applyBorder="1"/>
    <xf numFmtId="177" fontId="0" fillId="0" borderId="1" xfId="0" applyNumberFormat="1" applyBorder="1"/>
    <xf numFmtId="4" fontId="0" fillId="0" borderId="1" xfId="0" applyNumberFormat="1" applyBorder="1"/>
    <xf numFmtId="0" fontId="0" fillId="0" borderId="0" xfId="0" applyBorder="1" applyProtection="1">
      <protection hidden="1"/>
    </xf>
    <xf numFmtId="0" fontId="0" fillId="0" borderId="0" xfId="0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>
      <alignment horizontal="center"/>
    </xf>
    <xf numFmtId="0" fontId="3" fillId="0" borderId="0" xfId="0" applyFont="1" applyBorder="1" applyProtection="1">
      <protection locked="0"/>
    </xf>
    <xf numFmtId="0" fontId="3" fillId="0" borderId="0" xfId="0" applyFont="1"/>
    <xf numFmtId="0" fontId="0" fillId="0" borderId="0" xfId="0" applyNumberFormat="1"/>
    <xf numFmtId="4" fontId="3" fillId="0" borderId="3" xfId="0" applyNumberFormat="1" applyFont="1" applyFill="1" applyBorder="1" applyAlignment="1" applyProtection="1">
      <alignment horizontal="center" vertical="center" wrapText="1"/>
      <protection hidden="1"/>
    </xf>
    <xf numFmtId="4" fontId="3" fillId="0" borderId="5" xfId="0" applyNumberFormat="1" applyFont="1" applyFill="1" applyBorder="1" applyAlignment="1" applyProtection="1">
      <alignment horizontal="center" vertical="center" wrapText="1"/>
      <protection hidden="1"/>
    </xf>
    <xf numFmtId="4" fontId="3" fillId="0" borderId="2" xfId="0" applyNumberFormat="1" applyFont="1" applyFill="1" applyBorder="1" applyAlignment="1" applyProtection="1">
      <alignment horizontal="center" vertical="center" wrapText="1"/>
      <protection hidden="1"/>
    </xf>
    <xf numFmtId="177" fontId="2" fillId="0" borderId="1" xfId="0" applyNumberFormat="1" applyFont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177" fontId="2" fillId="4" borderId="1" xfId="0" applyNumberFormat="1" applyFont="1" applyFill="1" applyBorder="1" applyAlignment="1">
      <alignment vertical="center"/>
    </xf>
    <xf numFmtId="0" fontId="3" fillId="0" borderId="0" xfId="0" applyFont="1" applyBorder="1" applyProtection="1">
      <protection hidden="1"/>
    </xf>
    <xf numFmtId="0" fontId="3" fillId="0" borderId="0" xfId="0" applyFont="1" applyBorder="1" applyAlignment="1" applyProtection="1">
      <alignment horizontal="left"/>
      <protection hidden="1"/>
    </xf>
    <xf numFmtId="4" fontId="3" fillId="0" borderId="0" xfId="0" applyNumberFormat="1" applyFont="1"/>
    <xf numFmtId="0" fontId="1" fillId="0" borderId="0" xfId="0" applyNumberFormat="1" applyFont="1" applyBorder="1" applyAlignment="1" applyProtection="1">
      <alignment horizontal="center" vertical="center"/>
      <protection locked="0"/>
    </xf>
    <xf numFmtId="43" fontId="2" fillId="0" borderId="0" xfId="0" applyNumberFormat="1" applyFont="1" applyBorder="1" applyAlignment="1" applyProtection="1">
      <alignment horizontal="center" vertical="center"/>
      <protection locked="0"/>
    </xf>
    <xf numFmtId="43" fontId="2" fillId="0" borderId="0" xfId="0" applyNumberFormat="1" applyFont="1" applyProtection="1">
      <protection hidden="1"/>
    </xf>
    <xf numFmtId="0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0" applyNumberFormat="1" applyFont="1" applyBorder="1" applyAlignment="1">
      <alignment horizontal="center" vertical="center"/>
    </xf>
    <xf numFmtId="0" fontId="2" fillId="4" borderId="1" xfId="0" applyNumberFormat="1" applyFont="1" applyFill="1" applyBorder="1" applyAlignment="1">
      <alignment vertical="center"/>
    </xf>
    <xf numFmtId="43" fontId="2" fillId="4" borderId="1" xfId="0" applyNumberFormat="1" applyFont="1" applyFill="1" applyBorder="1" applyAlignment="1">
      <alignment vertical="center"/>
    </xf>
    <xf numFmtId="43" fontId="5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/>
    <xf numFmtId="0" fontId="3" fillId="0" borderId="0" xfId="0" applyNumberFormat="1" applyFont="1" applyBorder="1" applyAlignment="1" applyProtection="1">
      <alignment horizontal="left"/>
      <protection hidden="1"/>
    </xf>
    <xf numFmtId="43" fontId="2" fillId="0" borderId="0" xfId="0" applyNumberFormat="1" applyFont="1" applyBorder="1" applyProtection="1">
      <protection hidden="1"/>
    </xf>
    <xf numFmtId="0" fontId="3" fillId="0" borderId="7" xfId="0" applyFont="1" applyBorder="1" applyAlignment="1" applyProtection="1">
      <alignment horizontal="right"/>
      <protection hidden="1"/>
    </xf>
    <xf numFmtId="0" fontId="3" fillId="0" borderId="0" xfId="0" applyNumberFormat="1" applyFont="1"/>
    <xf numFmtId="0" fontId="3" fillId="0" borderId="0" xfId="0" applyFont="1" applyProtection="1">
      <protection locked="0"/>
    </xf>
    <xf numFmtId="179" fontId="1" fillId="0" borderId="1" xfId="0" applyNumberFormat="1" applyFont="1" applyBorder="1"/>
    <xf numFmtId="197" fontId="1" fillId="0" borderId="1" xfId="0" applyNumberFormat="1" applyFont="1" applyBorder="1"/>
    <xf numFmtId="194" fontId="1" fillId="0" borderId="1" xfId="0" applyNumberFormat="1" applyFont="1" applyBorder="1" applyAlignment="1">
      <alignment horizontal="center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 wrapText="1"/>
      <protection hidden="1"/>
    </xf>
    <xf numFmtId="0" fontId="53" fillId="0" borderId="1" xfId="0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3" fillId="0" borderId="1" xfId="0" applyFont="1" applyBorder="1" applyAlignment="1">
      <alignment vertical="center"/>
    </xf>
    <xf numFmtId="177" fontId="2" fillId="0" borderId="1" xfId="0" applyNumberFormat="1" applyFont="1" applyBorder="1" applyAlignment="1">
      <alignment vertical="center"/>
    </xf>
    <xf numFmtId="0" fontId="9" fillId="4" borderId="3" xfId="0" applyFont="1" applyFill="1" applyBorder="1" applyAlignment="1" applyProtection="1">
      <alignment horizontal="center" vertical="center"/>
      <protection hidden="1"/>
    </xf>
    <xf numFmtId="0" fontId="9" fillId="4" borderId="2" xfId="0" applyFont="1" applyFill="1" applyBorder="1" applyAlignment="1" applyProtection="1">
      <alignment horizontal="center" vertical="center"/>
      <protection hidden="1"/>
    </xf>
    <xf numFmtId="0" fontId="3" fillId="4" borderId="1" xfId="0" applyFont="1" applyFill="1" applyBorder="1" applyAlignment="1" applyProtection="1">
      <alignment horizontal="center" vertical="center"/>
      <protection hidden="1"/>
    </xf>
    <xf numFmtId="0" fontId="52" fillId="4" borderId="1" xfId="0" applyFont="1" applyFill="1" applyBorder="1" applyAlignment="1" applyProtection="1">
      <alignment horizontal="center" vertical="center"/>
      <protection hidden="1"/>
    </xf>
    <xf numFmtId="0" fontId="52" fillId="4" borderId="1" xfId="0" applyFont="1" applyFill="1" applyBorder="1" applyAlignment="1" applyProtection="1">
      <alignment vertical="center"/>
      <protection hidden="1"/>
    </xf>
    <xf numFmtId="177" fontId="5" fillId="4" borderId="1" xfId="0" applyNumberFormat="1" applyFont="1" applyFill="1" applyBorder="1" applyAlignment="1" applyProtection="1">
      <alignment vertical="center"/>
      <protection hidden="1"/>
    </xf>
    <xf numFmtId="177" fontId="1" fillId="0" borderId="0" xfId="0" applyNumberFormat="1" applyFont="1" applyBorder="1" applyAlignment="1" applyProtection="1">
      <alignment horizontal="right" vertical="center"/>
      <protection hidden="1"/>
    </xf>
    <xf numFmtId="0" fontId="4" fillId="0" borderId="0" xfId="0" applyFont="1" applyAlignment="1">
      <alignment vertical="center"/>
    </xf>
    <xf numFmtId="177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77" fontId="3" fillId="0" borderId="1" xfId="0" applyNumberFormat="1" applyFont="1" applyBorder="1" applyAlignment="1">
      <alignment vertical="center"/>
    </xf>
    <xf numFmtId="177" fontId="52" fillId="4" borderId="1" xfId="0" applyNumberFormat="1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/>
    <xf numFmtId="0" fontId="9" fillId="0" borderId="0" xfId="0" applyFont="1" applyFill="1"/>
    <xf numFmtId="0" fontId="2" fillId="0" borderId="0" xfId="0" applyFont="1" applyFill="1" applyAlignment="1">
      <alignment vertical="center"/>
    </xf>
    <xf numFmtId="0" fontId="0" fillId="0" borderId="0" xfId="0" applyAlignment="1">
      <alignment horizontal="left"/>
    </xf>
    <xf numFmtId="43" fontId="0" fillId="0" borderId="0" xfId="0" applyNumberFormat="1" applyAlignment="1">
      <alignment horizontal="right"/>
    </xf>
    <xf numFmtId="197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" fontId="30" fillId="0" borderId="0" xfId="0" applyNumberFormat="1" applyFont="1" applyAlignment="1">
      <alignment horizontal="center"/>
    </xf>
    <xf numFmtId="0" fontId="3" fillId="0" borderId="0" xfId="0" applyFont="1" applyAlignment="1" applyProtection="1">
      <alignment horizontal="center" vertical="center"/>
      <protection hidden="1"/>
    </xf>
    <xf numFmtId="43" fontId="3" fillId="0" borderId="0" xfId="0" applyNumberFormat="1" applyFont="1" applyBorder="1" applyAlignment="1" applyProtection="1">
      <alignment horizontal="right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5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2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6" xfId="0" applyFont="1" applyFill="1" applyBorder="1" applyAlignment="1" applyProtection="1">
      <alignment horizontal="center" vertical="center"/>
      <protection hidden="1"/>
    </xf>
    <xf numFmtId="0" fontId="26" fillId="0" borderId="6" xfId="0" applyFont="1" applyFill="1" applyBorder="1" applyAlignment="1" applyProtection="1">
      <alignment horizontal="left" vertical="center"/>
      <protection hidden="1"/>
    </xf>
    <xf numFmtId="0" fontId="3" fillId="0" borderId="6" xfId="0" applyFont="1" applyFill="1" applyBorder="1" applyAlignment="1" applyProtection="1">
      <alignment horizontal="center" vertical="center"/>
      <protection hidden="1"/>
    </xf>
    <xf numFmtId="14" fontId="26" fillId="0" borderId="6" xfId="0" applyNumberFormat="1" applyFont="1" applyFill="1" applyBorder="1" applyAlignment="1" applyProtection="1">
      <alignment horizontal="center" vertical="center"/>
      <protection hidden="1"/>
    </xf>
    <xf numFmtId="0" fontId="26" fillId="0" borderId="1" xfId="0" applyFont="1" applyFill="1" applyBorder="1" applyAlignment="1" applyProtection="1">
      <alignment horizontal="center" vertical="center"/>
      <protection hidden="1"/>
    </xf>
    <xf numFmtId="43" fontId="26" fillId="0" borderId="1" xfId="0" applyNumberFormat="1" applyFont="1" applyFill="1" applyBorder="1" applyAlignment="1" applyProtection="1">
      <alignment horizontal="center" vertical="center"/>
      <protection hidden="1"/>
    </xf>
    <xf numFmtId="43" fontId="26" fillId="0" borderId="1" xfId="0" applyNumberFormat="1" applyFont="1" applyFill="1" applyBorder="1" applyAlignment="1" applyProtection="1">
      <alignment horizontal="right" vertical="center"/>
      <protection hidden="1"/>
    </xf>
    <xf numFmtId="0" fontId="3" fillId="0" borderId="6" xfId="0" applyFont="1" applyFill="1" applyBorder="1" applyAlignment="1" applyProtection="1">
      <alignment horizontal="left" vertical="center"/>
      <protection hidden="1"/>
    </xf>
    <xf numFmtId="0" fontId="26" fillId="0" borderId="6" xfId="0" applyFont="1" applyFill="1" applyBorder="1" applyAlignment="1" applyProtection="1">
      <alignment horizontal="left" vertical="center" shrinkToFit="1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9" fillId="0" borderId="3" xfId="0" applyFont="1" applyFill="1" applyBorder="1" applyAlignment="1" applyProtection="1">
      <alignment horizontal="center" vertical="center"/>
      <protection hidden="1"/>
    </xf>
    <xf numFmtId="0" fontId="54" fillId="0" borderId="2" xfId="0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vertical="center"/>
      <protection hidden="1"/>
    </xf>
    <xf numFmtId="0" fontId="28" fillId="0" borderId="1" xfId="0" applyFont="1" applyFill="1" applyBorder="1" applyAlignment="1" applyProtection="1">
      <alignment horizontal="center" vertical="center"/>
      <protection hidden="1"/>
    </xf>
    <xf numFmtId="43" fontId="28" fillId="0" borderId="1" xfId="0" applyNumberFormat="1" applyFont="1" applyFill="1" applyBorder="1" applyAlignment="1" applyProtection="1">
      <alignment vertical="center"/>
      <protection hidden="1"/>
    </xf>
    <xf numFmtId="43" fontId="28" fillId="0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43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3" fontId="3" fillId="0" borderId="0" xfId="0" applyNumberFormat="1" applyFont="1" applyAlignment="1">
      <alignment horizontal="righ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43" fontId="0" fillId="0" borderId="0" xfId="0" applyNumberFormat="1" applyFont="1" applyAlignment="1">
      <alignment horizontal="right"/>
    </xf>
    <xf numFmtId="197" fontId="3" fillId="0" borderId="0" xfId="0" applyNumberFormat="1" applyFont="1" applyBorder="1" applyAlignment="1" applyProtection="1">
      <alignment horizontal="center" vertical="center"/>
      <protection locked="0"/>
    </xf>
    <xf numFmtId="197" fontId="3" fillId="0" borderId="0" xfId="0" applyNumberFormat="1" applyFont="1" applyAlignment="1" applyProtection="1">
      <alignment horizontal="center" vertical="center"/>
      <protection locked="0"/>
    </xf>
    <xf numFmtId="4" fontId="3" fillId="0" borderId="0" xfId="0" applyNumberFormat="1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right"/>
      <protection hidden="1"/>
    </xf>
    <xf numFmtId="49" fontId="3" fillId="0" borderId="3" xfId="0" applyNumberFormat="1" applyFont="1" applyFill="1" applyBorder="1" applyAlignment="1" applyProtection="1">
      <alignment horizontal="center" vertical="center" wrapText="1"/>
      <protection hidden="1"/>
    </xf>
    <xf numFmtId="197" fontId="26" fillId="0" borderId="1" xfId="0" applyNumberFormat="1" applyFont="1" applyFill="1" applyBorder="1" applyAlignment="1" applyProtection="1">
      <alignment horizontal="center" vertical="center"/>
      <protection hidden="1"/>
    </xf>
    <xf numFmtId="9" fontId="26" fillId="0" borderId="1" xfId="0" applyNumberFormat="1" applyFont="1" applyFill="1" applyBorder="1" applyAlignment="1" applyProtection="1">
      <alignment horizontal="center" vertical="center"/>
      <protection hidden="1"/>
    </xf>
    <xf numFmtId="179" fontId="26" fillId="0" borderId="6" xfId="0" applyNumberFormat="1" applyFont="1" applyFill="1" applyBorder="1" applyAlignment="1" applyProtection="1">
      <alignment horizontal="center" vertical="center"/>
      <protection hidden="1"/>
    </xf>
    <xf numFmtId="0" fontId="26" fillId="0" borderId="1" xfId="0" applyFont="1" applyFill="1" applyBorder="1" applyAlignment="1" applyProtection="1">
      <alignment horizontal="left" vertical="center"/>
      <protection hidden="1"/>
    </xf>
    <xf numFmtId="197" fontId="3" fillId="0" borderId="1" xfId="0" applyNumberFormat="1" applyFont="1" applyFill="1" applyBorder="1" applyAlignment="1" applyProtection="1">
      <alignment horizontal="center" vertical="center"/>
      <protection hidden="1"/>
    </xf>
    <xf numFmtId="4" fontId="26" fillId="0" borderId="1" xfId="0" applyNumberFormat="1" applyFont="1" applyFill="1" applyBorder="1" applyAlignment="1" applyProtection="1">
      <alignment horizontal="right" vertical="center"/>
      <protection hidden="1"/>
    </xf>
    <xf numFmtId="197" fontId="26" fillId="0" borderId="6" xfId="0" applyNumberFormat="1" applyFont="1" applyFill="1" applyBorder="1" applyAlignment="1" applyProtection="1">
      <alignment horizontal="right" vertical="center"/>
      <protection hidden="1"/>
    </xf>
    <xf numFmtId="177" fontId="28" fillId="0" borderId="1" xfId="0" applyNumberFormat="1" applyFont="1" applyFill="1" applyBorder="1" applyAlignment="1" applyProtection="1">
      <alignment horizontal="right" vertical="center"/>
      <protection hidden="1"/>
    </xf>
    <xf numFmtId="194" fontId="28" fillId="0" borderId="6" xfId="0" applyNumberFormat="1" applyFont="1" applyFill="1" applyBorder="1" applyAlignment="1" applyProtection="1">
      <alignment horizontal="right" vertical="center" wrapText="1"/>
      <protection hidden="1"/>
    </xf>
    <xf numFmtId="4" fontId="3" fillId="0" borderId="0" xfId="0" applyNumberFormat="1" applyFont="1" applyBorder="1" applyProtection="1">
      <protection hidden="1"/>
    </xf>
    <xf numFmtId="4" fontId="3" fillId="0" borderId="0" xfId="0" applyNumberFormat="1" applyFont="1" applyProtection="1">
      <protection hidden="1"/>
    </xf>
    <xf numFmtId="4" fontId="3" fillId="0" borderId="0" xfId="0" applyNumberFormat="1" applyFont="1" applyAlignment="1">
      <alignment horizontal="right"/>
    </xf>
    <xf numFmtId="0" fontId="3" fillId="0" borderId="0" xfId="0" applyFont="1" applyProtection="1">
      <protection hidden="1"/>
    </xf>
    <xf numFmtId="197" fontId="3" fillId="0" borderId="0" xfId="0" applyNumberFormat="1" applyFont="1" applyAlignment="1">
      <alignment horizontal="center"/>
    </xf>
    <xf numFmtId="197" fontId="0" fillId="0" borderId="0" xfId="0" applyNumberFormat="1" applyFont="1" applyAlignment="1">
      <alignment horizontal="center"/>
    </xf>
    <xf numFmtId="4" fontId="0" fillId="0" borderId="0" xfId="0" applyNumberFormat="1" applyFont="1" applyAlignment="1">
      <alignment horizontal="right"/>
    </xf>
    <xf numFmtId="0" fontId="55" fillId="0" borderId="0" xfId="0" applyFont="1"/>
    <xf numFmtId="0" fontId="1" fillId="2" borderId="0" xfId="0" applyFont="1" applyFill="1" applyBorder="1" applyAlignment="1" applyProtection="1">
      <alignment horizontal="left" vertical="center"/>
      <protection hidden="1"/>
    </xf>
    <xf numFmtId="0" fontId="39" fillId="2" borderId="0" xfId="0" applyFont="1" applyFill="1" applyBorder="1" applyAlignment="1" applyProtection="1">
      <alignment horizontal="left" vertical="center"/>
      <protection hidden="1"/>
    </xf>
    <xf numFmtId="177" fontId="1" fillId="2" borderId="0" xfId="0" applyNumberFormat="1" applyFont="1" applyFill="1" applyBorder="1" applyAlignment="1" applyProtection="1">
      <alignment horizontal="left" vertical="center"/>
      <protection hidden="1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/>
      <protection hidden="1"/>
    </xf>
    <xf numFmtId="0" fontId="4" fillId="0" borderId="2" xfId="0" applyFont="1" applyBorder="1" applyAlignment="1" applyProtection="1">
      <alignment horizontal="center"/>
      <protection hidden="1"/>
    </xf>
    <xf numFmtId="0" fontId="56" fillId="0" borderId="1" xfId="0" applyFont="1" applyBorder="1" applyProtection="1">
      <protection hidden="1"/>
    </xf>
    <xf numFmtId="177" fontId="56" fillId="0" borderId="1" xfId="0" applyNumberFormat="1" applyFont="1" applyBorder="1" applyProtection="1">
      <protection hidden="1"/>
    </xf>
    <xf numFmtId="0" fontId="1" fillId="2" borderId="0" xfId="0" applyFont="1" applyFill="1" applyProtection="1">
      <protection hidden="1"/>
    </xf>
    <xf numFmtId="177" fontId="1" fillId="2" borderId="0" xfId="0" applyNumberFormat="1" applyFont="1" applyFill="1" applyBorder="1" applyAlignment="1" applyProtection="1">
      <alignment horizontal="right"/>
      <protection hidden="1"/>
    </xf>
    <xf numFmtId="1" fontId="1" fillId="0" borderId="0" xfId="0" applyNumberFormat="1" applyFont="1" applyAlignment="1" applyProtection="1">
      <alignment horizontal="center"/>
      <protection locked="0"/>
    </xf>
    <xf numFmtId="192" fontId="1" fillId="0" borderId="0" xfId="0" applyNumberFormat="1" applyFont="1" applyBorder="1" applyAlignment="1" applyProtection="1">
      <alignment horizontal="left" vertical="center"/>
      <protection locked="0" hidden="1"/>
    </xf>
    <xf numFmtId="1" fontId="1" fillId="2" borderId="4" xfId="0" applyNumberFormat="1" applyFont="1" applyFill="1" applyBorder="1" applyAlignment="1" applyProtection="1">
      <alignment horizontal="center" vertical="center" wrapText="1"/>
      <protection hidden="1"/>
    </xf>
    <xf numFmtId="4" fontId="1" fillId="2" borderId="4" xfId="0" applyNumberFormat="1" applyFont="1" applyFill="1" applyBorder="1" applyAlignment="1" applyProtection="1">
      <alignment horizontal="center" vertical="center" wrapText="1"/>
      <protection hidden="1"/>
    </xf>
    <xf numFmtId="1" fontId="1" fillId="2" borderId="6" xfId="0" applyNumberFormat="1" applyFont="1" applyFill="1" applyBorder="1" applyAlignment="1" applyProtection="1">
      <alignment horizontal="center" vertical="center" wrapText="1"/>
      <protection hidden="1"/>
    </xf>
    <xf numFmtId="4" fontId="1" fillId="2" borderId="6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shrinkToFit="1"/>
      <protection locked="0"/>
    </xf>
    <xf numFmtId="0" fontId="1" fillId="0" borderId="1" xfId="0" applyFont="1" applyBorder="1" applyAlignment="1" applyProtection="1">
      <alignment horizontal="center" shrinkToFit="1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2" fontId="1" fillId="0" borderId="1" xfId="0" applyNumberFormat="1" applyFont="1" applyBorder="1" applyAlignment="1" applyProtection="1">
      <alignment horizontal="center"/>
      <protection locked="0"/>
    </xf>
    <xf numFmtId="4" fontId="1" fillId="0" borderId="1" xfId="0" applyNumberFormat="1" applyFont="1" applyBorder="1" applyProtection="1">
      <protection locked="0"/>
    </xf>
    <xf numFmtId="197" fontId="1" fillId="0" borderId="1" xfId="0" applyNumberFormat="1" applyFont="1" applyBorder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wrapText="1"/>
      <protection hidden="1"/>
    </xf>
    <xf numFmtId="0" fontId="4" fillId="0" borderId="2" xfId="0" applyFont="1" applyBorder="1" applyAlignment="1" applyProtection="1">
      <alignment horizontal="center" wrapText="1"/>
      <protection hidden="1"/>
    </xf>
    <xf numFmtId="0" fontId="1" fillId="0" borderId="1" xfId="0" applyFont="1" applyBorder="1" applyProtection="1">
      <protection hidden="1"/>
    </xf>
    <xf numFmtId="1" fontId="1" fillId="0" borderId="1" xfId="0" applyNumberFormat="1" applyFont="1" applyBorder="1" applyProtection="1">
      <protection hidden="1"/>
    </xf>
    <xf numFmtId="177" fontId="4" fillId="0" borderId="1" xfId="0" applyNumberFormat="1" applyFont="1" applyBorder="1" applyProtection="1">
      <protection hidden="1"/>
    </xf>
    <xf numFmtId="197" fontId="4" fillId="0" borderId="1" xfId="0" applyNumberFormat="1" applyFont="1" applyBorder="1" applyProtection="1">
      <protection hidden="1"/>
    </xf>
    <xf numFmtId="4" fontId="4" fillId="0" borderId="0" xfId="0" applyNumberFormat="1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" fillId="0" borderId="0" xfId="0" applyFont="1" applyAlignment="1" applyProtection="1">
      <alignment wrapText="1"/>
      <protection locked="0"/>
    </xf>
    <xf numFmtId="1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192" fontId="1" fillId="0" borderId="0" xfId="0" applyNumberFormat="1" applyFont="1" applyBorder="1" applyAlignment="1" applyProtection="1">
      <alignment horizontal="centerContinuous" vertical="center"/>
      <protection locked="0" hidden="1"/>
    </xf>
    <xf numFmtId="0" fontId="4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center" wrapText="1"/>
      <protection hidden="1"/>
    </xf>
    <xf numFmtId="1" fontId="4" fillId="0" borderId="1" xfId="0" applyNumberFormat="1" applyFont="1" applyBorder="1" applyProtection="1">
      <protection locked="0"/>
    </xf>
    <xf numFmtId="177" fontId="4" fillId="0" borderId="1" xfId="0" applyNumberFormat="1" applyFont="1" applyBorder="1" applyProtection="1">
      <protection locked="0"/>
    </xf>
    <xf numFmtId="4" fontId="1" fillId="0" borderId="0" xfId="0" applyNumberFormat="1" applyFont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</xf>
    <xf numFmtId="0" fontId="2" fillId="0" borderId="0" xfId="0" applyFont="1" applyBorder="1" applyProtection="1">
      <protection locked="0"/>
    </xf>
    <xf numFmtId="0" fontId="1" fillId="2" borderId="0" xfId="0" applyFont="1" applyFill="1" applyBorder="1" applyAlignment="1" applyProtection="1">
      <alignment horizontal="center" vertical="center" wrapText="1"/>
    </xf>
    <xf numFmtId="0" fontId="57" fillId="0" borderId="0" xfId="0" applyFont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57" fillId="0" borderId="1" xfId="0" applyFont="1" applyBorder="1" applyProtection="1">
      <protection locked="0"/>
    </xf>
    <xf numFmtId="0" fontId="57" fillId="0" borderId="1" xfId="0" applyFont="1" applyBorder="1" applyAlignment="1" applyProtection="1">
      <alignment horizontal="center" wrapText="1"/>
      <protection locked="0"/>
    </xf>
    <xf numFmtId="1" fontId="57" fillId="0" borderId="1" xfId="0" applyNumberFormat="1" applyFont="1" applyBorder="1" applyProtection="1">
      <protection locked="0"/>
    </xf>
    <xf numFmtId="177" fontId="57" fillId="0" borderId="1" xfId="0" applyNumberFormat="1" applyFont="1" applyBorder="1" applyProtection="1">
      <protection locked="0"/>
    </xf>
    <xf numFmtId="4" fontId="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hidden="1"/>
    </xf>
    <xf numFmtId="1" fontId="4" fillId="0" borderId="1" xfId="0" applyNumberFormat="1" applyFont="1" applyBorder="1" applyProtection="1">
      <protection hidden="1"/>
    </xf>
    <xf numFmtId="180" fontId="4" fillId="0" borderId="3" xfId="4" applyNumberFormat="1" applyFont="1" applyBorder="1" applyAlignment="1" applyProtection="1">
      <alignment horizontal="center"/>
      <protection locked="0"/>
    </xf>
    <xf numFmtId="180" fontId="4" fillId="0" borderId="2" xfId="4" applyNumberFormat="1" applyFont="1" applyBorder="1" applyAlignment="1" applyProtection="1">
      <alignment horizontal="center"/>
      <protection locked="0"/>
    </xf>
    <xf numFmtId="192" fontId="4" fillId="0" borderId="0" xfId="0" applyNumberFormat="1" applyFont="1" applyBorder="1" applyAlignment="1" applyProtection="1">
      <alignment horizontal="centerContinuous" vertical="center"/>
    </xf>
    <xf numFmtId="0" fontId="1" fillId="2" borderId="0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1" fillId="0" borderId="7" xfId="0" applyFont="1" applyBorder="1" applyAlignment="1" applyProtection="1">
      <alignment horizontal="left"/>
    </xf>
    <xf numFmtId="0" fontId="0" fillId="0" borderId="0" xfId="0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4" fontId="0" fillId="0" borderId="0" xfId="0" applyNumberFormat="1" applyProtection="1">
      <protection locked="0"/>
    </xf>
    <xf numFmtId="177" fontId="1" fillId="0" borderId="0" xfId="0" applyNumberFormat="1" applyFont="1" applyBorder="1" applyAlignment="1" applyProtection="1">
      <alignment horizontal="centerContinuous" vertical="center"/>
      <protection hidden="1"/>
    </xf>
    <xf numFmtId="0" fontId="1" fillId="2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4" fontId="1" fillId="2" borderId="1" xfId="0" applyNumberFormat="1" applyFont="1" applyFill="1" applyBorder="1" applyAlignment="1" applyProtection="1">
      <alignment horizontal="center" vertical="center" wrapText="1"/>
    </xf>
    <xf numFmtId="177" fontId="1" fillId="2" borderId="1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Border="1" applyAlignme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center"/>
      <protection locked="0"/>
    </xf>
    <xf numFmtId="4" fontId="0" fillId="0" borderId="0" xfId="0" applyNumberFormat="1" applyFont="1" applyProtection="1">
      <protection locked="0"/>
    </xf>
    <xf numFmtId="0" fontId="1" fillId="2" borderId="2" xfId="0" applyFont="1" applyFill="1" applyBorder="1" applyAlignment="1" applyProtection="1">
      <alignment horizontal="center"/>
    </xf>
    <xf numFmtId="0" fontId="1" fillId="0" borderId="2" xfId="0" applyFont="1" applyBorder="1" applyProtection="1">
      <protection locked="0"/>
    </xf>
    <xf numFmtId="0" fontId="1" fillId="2" borderId="0" xfId="0" applyFont="1" applyFill="1" applyBorder="1" applyAlignment="1" applyProtection="1">
      <alignment horizontal="center" vertical="center"/>
    </xf>
    <xf numFmtId="177" fontId="1" fillId="0" borderId="0" xfId="0" applyNumberFormat="1" applyFont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left"/>
      <protection locked="0"/>
    </xf>
    <xf numFmtId="49" fontId="1" fillId="0" borderId="1" xfId="0" applyNumberFormat="1" applyFont="1" applyBorder="1" applyAlignment="1" applyProtection="1">
      <alignment horizontal="left"/>
      <protection locked="0"/>
    </xf>
    <xf numFmtId="0" fontId="1" fillId="0" borderId="7" xfId="0" applyFont="1" applyBorder="1" applyAlignment="1" applyProtection="1">
      <alignment horizontal="left"/>
      <protection hidden="1"/>
    </xf>
    <xf numFmtId="0" fontId="3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39" fillId="0" borderId="0" xfId="0" applyFont="1" applyBorder="1" applyProtection="1">
      <protection locked="0"/>
    </xf>
    <xf numFmtId="0" fontId="1" fillId="2" borderId="1" xfId="0" applyFont="1" applyFill="1" applyBorder="1" applyAlignment="1" applyProtection="1">
      <alignment horizontal="center" wrapText="1"/>
    </xf>
    <xf numFmtId="4" fontId="1" fillId="2" borderId="1" xfId="0" applyNumberFormat="1" applyFont="1" applyFill="1" applyBorder="1" applyAlignment="1" applyProtection="1">
      <alignment horizontal="center" wrapText="1"/>
    </xf>
    <xf numFmtId="177" fontId="1" fillId="2" borderId="1" xfId="0" applyNumberFormat="1" applyFont="1" applyFill="1" applyBorder="1" applyAlignment="1" applyProtection="1">
      <alignment horizontal="center" wrapText="1"/>
    </xf>
    <xf numFmtId="0" fontId="1" fillId="0" borderId="4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177" fontId="1" fillId="0" borderId="4" xfId="0" applyNumberFormat="1" applyFont="1" applyBorder="1" applyProtection="1">
      <protection locked="0"/>
    </xf>
    <xf numFmtId="0" fontId="4" fillId="0" borderId="11" xfId="0" applyFont="1" applyBorder="1" applyAlignment="1" applyProtection="1">
      <alignment horizontal="center"/>
    </xf>
    <xf numFmtId="0" fontId="4" fillId="0" borderId="14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177" fontId="1" fillId="0" borderId="6" xfId="0" applyNumberFormat="1" applyFont="1" applyBorder="1" applyProtection="1"/>
    <xf numFmtId="0" fontId="1" fillId="0" borderId="0" xfId="0" applyFont="1" applyAlignment="1" applyProtection="1">
      <alignment horizontal="right"/>
      <protection locked="0"/>
    </xf>
    <xf numFmtId="0" fontId="1" fillId="0" borderId="9" xfId="0" applyFont="1" applyBorder="1" applyProtection="1">
      <protection locked="0"/>
    </xf>
    <xf numFmtId="0" fontId="1" fillId="0" borderId="12" xfId="0" applyFont="1" applyBorder="1" applyProtection="1">
      <protection locked="0"/>
    </xf>
    <xf numFmtId="179" fontId="1" fillId="0" borderId="6" xfId="0" applyNumberFormat="1" applyFont="1" applyBorder="1" applyProtection="1"/>
    <xf numFmtId="0" fontId="39" fillId="0" borderId="6" xfId="0" applyFont="1" applyBorder="1" applyProtection="1">
      <protection locked="0"/>
    </xf>
    <xf numFmtId="0" fontId="39" fillId="0" borderId="14" xfId="0" applyFont="1" applyBorder="1" applyProtection="1">
      <protection locked="0"/>
    </xf>
    <xf numFmtId="0" fontId="39" fillId="0" borderId="11" xfId="0" applyFont="1" applyBorder="1" applyProtection="1">
      <protection locked="0"/>
    </xf>
    <xf numFmtId="177" fontId="1" fillId="0" borderId="0" xfId="0" applyNumberFormat="1" applyFont="1" applyAlignment="1" applyProtection="1"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hidden="1"/>
    </xf>
    <xf numFmtId="49" fontId="0" fillId="0" borderId="0" xfId="0" applyNumberFormat="1" applyAlignment="1" applyProtection="1">
      <alignment horizontal="center"/>
      <protection hidden="1"/>
    </xf>
    <xf numFmtId="177" fontId="0" fillId="0" borderId="0" xfId="0" applyNumberFormat="1" applyProtection="1">
      <protection hidden="1"/>
    </xf>
    <xf numFmtId="49" fontId="1" fillId="2" borderId="1" xfId="0" applyNumberFormat="1" applyFont="1" applyFill="1" applyBorder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Continuous"/>
      <protection hidden="1"/>
    </xf>
    <xf numFmtId="177" fontId="1" fillId="2" borderId="1" xfId="0" applyNumberFormat="1" applyFont="1" applyFill="1" applyBorder="1" applyAlignment="1" applyProtection="1">
      <alignment horizontal="center"/>
      <protection hidden="1"/>
    </xf>
    <xf numFmtId="49" fontId="1" fillId="0" borderId="1" xfId="0" applyNumberFormat="1" applyFont="1" applyBorder="1" applyAlignment="1" applyProtection="1">
      <alignment horizontal="center"/>
      <protection hidden="1"/>
    </xf>
    <xf numFmtId="177" fontId="1" fillId="0" borderId="1" xfId="0" applyNumberFormat="1" applyFont="1" applyBorder="1" applyProtection="1">
      <protection hidden="1"/>
    </xf>
    <xf numFmtId="197" fontId="1" fillId="0" borderId="1" xfId="0" applyNumberFormat="1" applyFont="1" applyBorder="1" applyProtection="1">
      <protection hidden="1"/>
    </xf>
    <xf numFmtId="0" fontId="1" fillId="0" borderId="1" xfId="0" applyFont="1" applyBorder="1" applyAlignment="1" applyProtection="1">
      <alignment horizontal="left"/>
      <protection hidden="1"/>
    </xf>
    <xf numFmtId="0" fontId="1" fillId="0" borderId="1" xfId="0" applyFont="1" applyBorder="1" applyAlignment="1">
      <alignment shrinkToFit="1"/>
    </xf>
    <xf numFmtId="49" fontId="1" fillId="0" borderId="4" xfId="0" applyNumberFormat="1" applyFont="1" applyBorder="1" applyAlignment="1" applyProtection="1">
      <alignment horizontal="center"/>
      <protection hidden="1"/>
    </xf>
    <xf numFmtId="49" fontId="1" fillId="0" borderId="0" xfId="0" applyNumberFormat="1" applyFont="1" applyAlignment="1" applyProtection="1">
      <alignment horizontal="center"/>
      <protection hidden="1"/>
    </xf>
    <xf numFmtId="177" fontId="1" fillId="0" borderId="0" xfId="0" applyNumberFormat="1" applyFont="1" applyProtection="1">
      <protection hidden="1"/>
    </xf>
    <xf numFmtId="0" fontId="0" fillId="0" borderId="0" xfId="0" applyFont="1" applyProtection="1">
      <protection hidden="1"/>
    </xf>
    <xf numFmtId="177" fontId="1" fillId="0" borderId="0" xfId="0" applyNumberFormat="1" applyFont="1" applyAlignment="1" applyProtection="1">
      <alignment horizontal="center"/>
      <protection hidden="1"/>
    </xf>
    <xf numFmtId="177" fontId="2" fillId="0" borderId="1" xfId="0" applyNumberFormat="1" applyFont="1" applyBorder="1" applyAlignment="1" applyProtection="1">
      <alignment vertical="center"/>
      <protection hidden="1"/>
    </xf>
    <xf numFmtId="0" fontId="4" fillId="0" borderId="3" xfId="0" applyFont="1" applyBorder="1" applyAlignment="1" applyProtection="1">
      <alignment vertical="center"/>
      <protection hidden="1"/>
    </xf>
    <xf numFmtId="0" fontId="4" fillId="0" borderId="2" xfId="0" applyFont="1" applyBorder="1" applyAlignment="1" applyProtection="1">
      <alignment vertical="center"/>
      <protection hidden="1"/>
    </xf>
    <xf numFmtId="177" fontId="1" fillId="0" borderId="1" xfId="0" applyNumberFormat="1" applyFont="1" applyBorder="1" applyAlignment="1" applyProtection="1">
      <alignment vertical="center"/>
      <protection hidden="1"/>
    </xf>
    <xf numFmtId="177" fontId="5" fillId="0" borderId="1" xfId="0" applyNumberFormat="1" applyFont="1" applyBorder="1" applyAlignment="1" applyProtection="1">
      <alignment vertical="center"/>
      <protection hidden="1"/>
    </xf>
    <xf numFmtId="49" fontId="0" fillId="0" borderId="0" xfId="0" applyNumberFormat="1" applyFont="1" applyAlignment="1" applyProtection="1">
      <alignment horizontal="center"/>
      <protection hidden="1"/>
    </xf>
    <xf numFmtId="177" fontId="0" fillId="0" borderId="0" xfId="0" applyNumberFormat="1" applyFont="1" applyProtection="1">
      <protection hidden="1"/>
    </xf>
    <xf numFmtId="0" fontId="0" fillId="0" borderId="0" xfId="0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/>
    </xf>
    <xf numFmtId="0" fontId="0" fillId="0" borderId="0" xfId="0" applyFont="1" applyBorder="1"/>
    <xf numFmtId="49" fontId="0" fillId="0" borderId="0" xfId="0" applyNumberFormat="1" applyAlignment="1">
      <alignment horizontal="center"/>
    </xf>
    <xf numFmtId="0" fontId="1" fillId="0" borderId="8" xfId="0" applyFont="1" applyBorder="1" applyAlignment="1">
      <alignment horizontal="left" vertical="center"/>
    </xf>
    <xf numFmtId="177" fontId="1" fillId="0" borderId="8" xfId="0" applyNumberFormat="1" applyFont="1" applyBorder="1"/>
    <xf numFmtId="177" fontId="1" fillId="0" borderId="8" xfId="0" applyNumberFormat="1" applyFont="1" applyBorder="1" applyAlignment="1" applyProtection="1">
      <alignment horizontal="centerContinuous" vertical="center"/>
    </xf>
    <xf numFmtId="0" fontId="1" fillId="0" borderId="8" xfId="0" applyFont="1" applyBorder="1" applyAlignment="1">
      <alignment horizontal="center" vertical="center"/>
    </xf>
    <xf numFmtId="177" fontId="1" fillId="0" borderId="8" xfId="0" applyNumberFormat="1" applyFont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/>
    </xf>
    <xf numFmtId="177" fontId="1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 shrinkToFit="1"/>
    </xf>
    <xf numFmtId="0" fontId="1" fillId="0" borderId="1" xfId="0" applyFont="1" applyBorder="1" applyAlignment="1">
      <alignment horizontal="left" shrinkToFit="1"/>
    </xf>
    <xf numFmtId="0" fontId="4" fillId="0" borderId="1" xfId="0" applyFont="1" applyBorder="1" applyAlignment="1">
      <alignment shrinkToFit="1"/>
    </xf>
    <xf numFmtId="4" fontId="4" fillId="0" borderId="1" xfId="0" applyNumberFormat="1" applyFont="1" applyBorder="1" applyAlignment="1">
      <alignment horizontal="center"/>
    </xf>
    <xf numFmtId="0" fontId="1" fillId="0" borderId="1" xfId="28" applyFont="1" applyBorder="1" applyAlignment="1">
      <alignment shrinkToFit="1"/>
    </xf>
    <xf numFmtId="0" fontId="1" fillId="0" borderId="1" xfId="28" applyFont="1" applyBorder="1" applyAlignment="1" applyProtection="1">
      <alignment horizontal="left" shrinkToFit="1"/>
    </xf>
    <xf numFmtId="0" fontId="4" fillId="0" borderId="1" xfId="28" applyFont="1" applyBorder="1" applyAlignment="1" applyProtection="1">
      <alignment horizontal="left" shrinkToFit="1"/>
    </xf>
    <xf numFmtId="49" fontId="1" fillId="0" borderId="7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0" fillId="0" borderId="0" xfId="0" applyNumberFormat="1" applyFont="1" applyAlignment="1">
      <alignment horizontal="center"/>
    </xf>
    <xf numFmtId="177" fontId="0" fillId="0" borderId="0" xfId="0" applyNumberFormat="1" applyFont="1"/>
    <xf numFmtId="0" fontId="0" fillId="0" borderId="0" xfId="0" applyFont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0" borderId="0" xfId="0" applyFill="1" applyProtection="1">
      <protection hidden="1"/>
    </xf>
    <xf numFmtId="0" fontId="58" fillId="0" borderId="0" xfId="0" applyFont="1" applyFill="1" applyProtection="1">
      <protection hidden="1"/>
    </xf>
    <xf numFmtId="0" fontId="0" fillId="0" borderId="0" xfId="0" applyAlignment="1" applyProtection="1">
      <alignment horizontal="left"/>
      <protection hidden="1"/>
    </xf>
    <xf numFmtId="43" fontId="0" fillId="0" borderId="0" xfId="0" applyNumberFormat="1" applyAlignment="1" applyProtection="1">
      <alignment horizontal="center" vertical="center" wrapText="1"/>
      <protection hidden="1"/>
    </xf>
    <xf numFmtId="43" fontId="0" fillId="0" borderId="0" xfId="0" applyNumberFormat="1" applyProtection="1">
      <protection hidden="1"/>
    </xf>
    <xf numFmtId="177" fontId="59" fillId="0" borderId="0" xfId="0" applyNumberFormat="1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177" fontId="9" fillId="0" borderId="0" xfId="0" applyNumberFormat="1" applyFont="1" applyAlignment="1" applyProtection="1">
      <alignment horizontal="center"/>
      <protection hidden="1"/>
    </xf>
    <xf numFmtId="177" fontId="9" fillId="2" borderId="0" xfId="0" applyNumberFormat="1" applyFont="1" applyFill="1" applyProtection="1">
      <protection hidden="1"/>
    </xf>
    <xf numFmtId="177" fontId="9" fillId="0" borderId="0" xfId="0" applyNumberFormat="1" applyFont="1" applyProtection="1">
      <protection hidden="1"/>
    </xf>
    <xf numFmtId="177" fontId="9" fillId="0" borderId="0" xfId="0" applyNumberFormat="1" applyFont="1" applyAlignment="1" applyProtection="1">
      <alignment horizontal="right"/>
      <protection hidden="1"/>
    </xf>
    <xf numFmtId="177" fontId="3" fillId="0" borderId="0" xfId="0" applyNumberFormat="1" applyFont="1" applyBorder="1" applyAlignment="1" applyProtection="1">
      <alignment horizontal="left" vertical="center"/>
      <protection hidden="1"/>
    </xf>
    <xf numFmtId="43" fontId="3" fillId="0" borderId="0" xfId="0" applyNumberFormat="1" applyFont="1" applyAlignment="1" applyProtection="1">
      <alignment horizontal="center" vertical="center" wrapText="1"/>
      <protection hidden="1"/>
    </xf>
    <xf numFmtId="177" fontId="3" fillId="0" borderId="8" xfId="0" applyNumberFormat="1" applyFont="1" applyBorder="1" applyAlignment="1" applyProtection="1">
      <alignment horizontal="left" vertical="center"/>
      <protection hidden="1"/>
    </xf>
    <xf numFmtId="43" fontId="3" fillId="0" borderId="0" xfId="0" applyNumberFormat="1" applyFont="1" applyBorder="1" applyProtection="1"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177" fontId="3" fillId="0" borderId="1" xfId="0" applyNumberFormat="1" applyFont="1" applyFill="1" applyBorder="1" applyAlignment="1" applyProtection="1">
      <alignment horizontal="center"/>
      <protection hidden="1"/>
    </xf>
    <xf numFmtId="177" fontId="2" fillId="0" borderId="1" xfId="0" applyNumberFormat="1" applyFont="1" applyFill="1" applyBorder="1" applyAlignment="1" applyProtection="1">
      <alignment horizontal="center"/>
      <protection hidden="1"/>
    </xf>
    <xf numFmtId="43" fontId="3" fillId="0" borderId="1" xfId="0" applyNumberFormat="1" applyFont="1" applyFill="1" applyBorder="1" applyAlignment="1" applyProtection="1">
      <alignment horizontal="center"/>
      <protection hidden="1"/>
    </xf>
    <xf numFmtId="43" fontId="2" fillId="0" borderId="1" xfId="0" applyNumberFormat="1" applyFont="1" applyFill="1" applyBorder="1" applyAlignment="1" applyProtection="1">
      <alignment horizontal="center"/>
      <protection hidden="1"/>
    </xf>
    <xf numFmtId="0" fontId="2" fillId="0" borderId="1" xfId="0" applyFont="1" applyFill="1" applyBorder="1" applyAlignment="1" applyProtection="1">
      <alignment horizontal="center"/>
      <protection hidden="1"/>
    </xf>
    <xf numFmtId="0" fontId="9" fillId="0" borderId="1" xfId="0" applyFont="1" applyFill="1" applyBorder="1" applyAlignment="1" applyProtection="1">
      <alignment horizontal="left"/>
      <protection hidden="1"/>
    </xf>
    <xf numFmtId="177" fontId="28" fillId="0" borderId="1" xfId="0" applyNumberFormat="1" applyFont="1" applyFill="1" applyBorder="1" applyAlignment="1" applyProtection="1">
      <alignment horizontal="left"/>
      <protection hidden="1"/>
    </xf>
    <xf numFmtId="43" fontId="28" fillId="0" borderId="1" xfId="0" applyNumberFormat="1" applyFont="1" applyFill="1" applyBorder="1" applyAlignment="1" applyProtection="1">
      <alignment vertical="center" wrapText="1"/>
      <protection hidden="1"/>
    </xf>
    <xf numFmtId="177" fontId="28" fillId="0" borderId="1" xfId="0" applyNumberFormat="1" applyFont="1" applyFill="1" applyBorder="1" applyProtection="1">
      <protection hidden="1"/>
    </xf>
    <xf numFmtId="43" fontId="28" fillId="0" borderId="1" xfId="0" applyNumberFormat="1" applyFont="1" applyFill="1" applyBorder="1" applyProtection="1">
      <protection hidden="1"/>
    </xf>
    <xf numFmtId="177" fontId="26" fillId="0" borderId="1" xfId="0" applyNumberFormat="1" applyFont="1" applyFill="1" applyBorder="1" applyAlignment="1" applyProtection="1">
      <alignment horizontal="left"/>
      <protection hidden="1"/>
    </xf>
    <xf numFmtId="43" fontId="28" fillId="0" borderId="1" xfId="0" applyNumberFormat="1" applyFont="1" applyFill="1" applyBorder="1" applyAlignment="1" applyProtection="1">
      <alignment horizontal="left" vertical="center" wrapText="1"/>
      <protection hidden="1"/>
    </xf>
    <xf numFmtId="177" fontId="26" fillId="0" borderId="1" xfId="0" applyNumberFormat="1" applyFont="1" applyFill="1" applyBorder="1" applyProtection="1">
      <protection hidden="1"/>
    </xf>
    <xf numFmtId="43" fontId="26" fillId="0" borderId="1" xfId="0" applyNumberFormat="1" applyFont="1" applyFill="1" applyBorder="1" applyProtection="1">
      <protection hidden="1"/>
    </xf>
    <xf numFmtId="199" fontId="9" fillId="0" borderId="1" xfId="0" applyNumberFormat="1" applyFont="1" applyFill="1" applyBorder="1" applyAlignment="1" applyProtection="1">
      <alignment horizontal="left"/>
      <protection hidden="1"/>
    </xf>
    <xf numFmtId="0" fontId="1" fillId="0" borderId="0" xfId="0" applyFont="1" applyAlignment="1" applyProtection="1">
      <alignment horizontal="left"/>
      <protection hidden="1"/>
    </xf>
    <xf numFmtId="0" fontId="3" fillId="0" borderId="7" xfId="0" applyFont="1" applyBorder="1" applyAlignment="1" applyProtection="1">
      <alignment horizontal="center"/>
      <protection hidden="1"/>
    </xf>
    <xf numFmtId="43" fontId="3" fillId="0" borderId="0" xfId="0" applyNumberFormat="1" applyFont="1" applyBorder="1" applyAlignment="1" applyProtection="1">
      <alignment horizontal="right" vertical="center"/>
      <protection hidden="1"/>
    </xf>
    <xf numFmtId="0" fontId="0" fillId="0" borderId="0" xfId="0" applyFill="1" applyAlignment="1" applyProtection="1">
      <alignment horizontal="center"/>
      <protection hidden="1"/>
    </xf>
    <xf numFmtId="177" fontId="9" fillId="2" borderId="0" xfId="0" applyNumberFormat="1" applyFont="1" applyFill="1" applyProtection="1" quotePrefix="1">
      <protection hidden="1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超链接" xfId="9" builtinId="8"/>
    <cellStyle name="Currency_Israel&amp;Safr" xfId="10"/>
    <cellStyle name="60% - 强调文字颜色 3" xfId="11" builtinId="40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_上市评估表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Comma_Israel&amp;Safr" xfId="33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常规_表5-2-1机器设备评估明细表" xfId="39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Normal_Certs Q2" xfId="44"/>
    <cellStyle name="强调文字颜色 4" xfId="45" builtinId="41"/>
    <cellStyle name="20% - 强调文字颜色 4" xfId="46" builtinId="42"/>
    <cellStyle name="40% - 强调文字颜色 4" xfId="47" builtinId="43"/>
    <cellStyle name="常规_表5-1-1房屋建筑物评估明细表" xfId="48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常规_西钢评估结果汇总表" xfId="54"/>
    <cellStyle name="60% - 强调文字颜色 6" xfId="55" builtinId="52"/>
    <cellStyle name="comma zerodec" xfId="56"/>
    <cellStyle name="Currency [0]_Israel&amp;Safr" xfId="57"/>
    <cellStyle name="Currency1" xfId="58"/>
    <cellStyle name="Dollar (zero dec)" xfId="59"/>
    <cellStyle name="常规 2" xfId="60"/>
    <cellStyle name="常规_2015年曲轴固定资产帐" xfId="61"/>
    <cellStyle name="常规_Sheet1" xfId="62"/>
    <cellStyle name="常规_表5-1-3构筑物评估明细表" xfId="63"/>
    <cellStyle name="普通_laroux" xfId="64"/>
    <cellStyle name="千分位[0]_ 待处理流动资产损失" xfId="65"/>
    <cellStyle name="千分位_ 待处理流动资产损失" xfId="66"/>
    <cellStyle name="千位[0]_laroux" xfId="67"/>
    <cellStyle name="千位_laroux" xfId="68"/>
    <cellStyle name="千位分隔 2" xfId="6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00E3E3E3"/>
      <color rgb="00FFFF99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7" Type="http://schemas.openxmlformats.org/officeDocument/2006/relationships/sharedStrings" Target="sharedStrings.xml"/><Relationship Id="rId96" Type="http://schemas.openxmlformats.org/officeDocument/2006/relationships/styles" Target="styles.xml"/><Relationship Id="rId95" Type="http://schemas.openxmlformats.org/officeDocument/2006/relationships/theme" Target="theme/theme1.xml"/><Relationship Id="rId94" Type="http://schemas.openxmlformats.org/officeDocument/2006/relationships/externalLink" Target="externalLinks/externalLink1.xml"/><Relationship Id="rId93" Type="http://schemas.openxmlformats.org/officeDocument/2006/relationships/worksheet" Target="worksheets/sheet93.xml"/><Relationship Id="rId92" Type="http://schemas.openxmlformats.org/officeDocument/2006/relationships/worksheet" Target="worksheets/sheet92.xml"/><Relationship Id="rId91" Type="http://schemas.openxmlformats.org/officeDocument/2006/relationships/worksheet" Target="worksheets/sheet91.xml"/><Relationship Id="rId90" Type="http://schemas.openxmlformats.org/officeDocument/2006/relationships/worksheet" Target="worksheets/sheet90.xml"/><Relationship Id="rId9" Type="http://schemas.openxmlformats.org/officeDocument/2006/relationships/worksheet" Target="worksheets/sheet9.xml"/><Relationship Id="rId89" Type="http://schemas.openxmlformats.org/officeDocument/2006/relationships/worksheet" Target="worksheets/sheet89.xml"/><Relationship Id="rId88" Type="http://schemas.openxmlformats.org/officeDocument/2006/relationships/worksheet" Target="worksheets/sheet88.xml"/><Relationship Id="rId87" Type="http://schemas.openxmlformats.org/officeDocument/2006/relationships/worksheet" Target="worksheets/sheet87.xml"/><Relationship Id="rId86" Type="http://schemas.openxmlformats.org/officeDocument/2006/relationships/worksheet" Target="worksheets/sheet86.xml"/><Relationship Id="rId85" Type="http://schemas.openxmlformats.org/officeDocument/2006/relationships/worksheet" Target="worksheets/sheet85.xml"/><Relationship Id="rId84" Type="http://schemas.openxmlformats.org/officeDocument/2006/relationships/worksheet" Target="worksheets/sheet84.xml"/><Relationship Id="rId83" Type="http://schemas.openxmlformats.org/officeDocument/2006/relationships/worksheet" Target="worksheets/sheet83.xml"/><Relationship Id="rId82" Type="http://schemas.openxmlformats.org/officeDocument/2006/relationships/worksheet" Target="worksheets/sheet82.xml"/><Relationship Id="rId81" Type="http://schemas.openxmlformats.org/officeDocument/2006/relationships/worksheet" Target="worksheets/sheet81.xml"/><Relationship Id="rId80" Type="http://schemas.openxmlformats.org/officeDocument/2006/relationships/worksheet" Target="worksheets/sheet80.xml"/><Relationship Id="rId8" Type="http://schemas.openxmlformats.org/officeDocument/2006/relationships/worksheet" Target="worksheets/sheet8.xml"/><Relationship Id="rId79" Type="http://schemas.openxmlformats.org/officeDocument/2006/relationships/worksheet" Target="worksheets/sheet79.xml"/><Relationship Id="rId78" Type="http://schemas.openxmlformats.org/officeDocument/2006/relationships/worksheet" Target="worksheets/sheet78.xml"/><Relationship Id="rId77" Type="http://schemas.openxmlformats.org/officeDocument/2006/relationships/worksheet" Target="worksheets/sheet77.xml"/><Relationship Id="rId76" Type="http://schemas.openxmlformats.org/officeDocument/2006/relationships/worksheet" Target="worksheets/sheet76.xml"/><Relationship Id="rId75" Type="http://schemas.openxmlformats.org/officeDocument/2006/relationships/worksheet" Target="worksheets/sheet75.xml"/><Relationship Id="rId74" Type="http://schemas.openxmlformats.org/officeDocument/2006/relationships/worksheet" Target="worksheets/sheet74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\Documents\WeChat%20Files\wxid_7o0784c4be5322\FileStorage\File\2023-12\ld\&#22266;&#23450;&#26080;&#2441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固定资产汇总表"/>
      <sheetName val="房屋建筑物"/>
      <sheetName val="装饰工程"/>
      <sheetName val="构筑物"/>
      <sheetName val="机器设备"/>
      <sheetName val="运输设备"/>
      <sheetName val="电子设备"/>
      <sheetName val="其他设备"/>
      <sheetName val="在建土建"/>
      <sheetName val="在建设备"/>
      <sheetName val="固定资产清理"/>
      <sheetName val="固定资产净损失"/>
      <sheetName val="无形资产汇总表"/>
      <sheetName val="土地使用权"/>
      <sheetName val="其他无形资产"/>
      <sheetName val="其他资产汇总表"/>
      <sheetName val="递延资产"/>
      <sheetName val="其他长期资产"/>
      <sheetName val="递延税款借项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M15"/>
  <sheetViews>
    <sheetView zoomScaleSheetLayoutView="60" workbookViewId="0">
      <selection activeCell="H20" sqref="H20"/>
    </sheetView>
  </sheetViews>
  <sheetFormatPr defaultColWidth="9" defaultRowHeight="25.5" customHeight="1"/>
  <cols>
    <col min="1" max="1" width="7.875" style="1579" customWidth="1"/>
    <col min="2" max="2" width="32.25" style="1863" customWidth="1"/>
    <col min="3" max="3" width="20.625" style="1816" customWidth="1"/>
    <col min="4" max="4" width="20.625" style="1864" customWidth="1"/>
    <col min="5" max="5" width="14.375" style="1816" hidden="1" customWidth="1"/>
    <col min="6" max="6" width="0.375" style="1816" hidden="1" customWidth="1"/>
    <col min="7" max="7" width="0.25" style="1816" hidden="1" customWidth="1"/>
    <col min="8" max="8" width="20.625" style="1865" customWidth="1"/>
    <col min="9" max="9" width="19.75" style="1865" customWidth="1"/>
    <col min="10" max="16384" width="9" style="1579"/>
  </cols>
  <sheetData>
    <row r="1" ht="35.25" customHeight="1" spans="1:9">
      <c r="A1" s="1866" t="s">
        <v>0</v>
      </c>
      <c r="B1" s="1866"/>
      <c r="C1" s="1866"/>
      <c r="D1" s="1866"/>
      <c r="E1" s="1866"/>
      <c r="F1" s="1866"/>
      <c r="G1" s="1866"/>
      <c r="H1" s="1866"/>
      <c r="I1" s="1866"/>
    </row>
    <row r="2" ht="35.25" customHeight="1" spans="1:9">
      <c r="A2" s="1867"/>
      <c r="B2" s="1867"/>
      <c r="C2" s="1868" t="s">
        <v>1</v>
      </c>
      <c r="D2" s="1868"/>
      <c r="E2" s="1896" t="s">
        <v>2</v>
      </c>
      <c r="F2" s="1870"/>
      <c r="G2" s="1870"/>
      <c r="H2" s="1871" t="s">
        <v>3</v>
      </c>
      <c r="I2" s="1871"/>
    </row>
    <row r="3" s="1859" customFormat="1" ht="27" customHeight="1" spans="1:9">
      <c r="A3" s="1543" t="s">
        <v>4</v>
      </c>
      <c r="B3" s="1543"/>
      <c r="C3" s="1872"/>
      <c r="D3" s="1873"/>
      <c r="E3" s="1874" t="s">
        <v>1</v>
      </c>
      <c r="F3" s="1874"/>
      <c r="G3" s="1874"/>
      <c r="H3" s="1875"/>
      <c r="I3" s="1894" t="s">
        <v>5</v>
      </c>
    </row>
    <row r="4" s="1860" customFormat="1" ht="18" customHeight="1" spans="1:13">
      <c r="A4" s="1665" t="s">
        <v>6</v>
      </c>
      <c r="B4" s="1876"/>
      <c r="C4" s="1877" t="s">
        <v>7</v>
      </c>
      <c r="D4" s="1363" t="s">
        <v>8</v>
      </c>
      <c r="E4" s="1878"/>
      <c r="F4" s="1878"/>
      <c r="G4" s="1878"/>
      <c r="H4" s="1879" t="s">
        <v>9</v>
      </c>
      <c r="I4" s="1879" t="s">
        <v>10</v>
      </c>
      <c r="J4" s="1895"/>
      <c r="K4" s="1895"/>
      <c r="L4" s="1895"/>
      <c r="M4" s="1895"/>
    </row>
    <row r="5" s="1860" customFormat="1" ht="18" customHeight="1" spans="1:13">
      <c r="A5" s="1876"/>
      <c r="B5" s="1876"/>
      <c r="C5" s="1878" t="s">
        <v>11</v>
      </c>
      <c r="D5" s="1368" t="s">
        <v>12</v>
      </c>
      <c r="E5" s="1878" t="s">
        <v>13</v>
      </c>
      <c r="F5" s="1878" t="s">
        <v>14</v>
      </c>
      <c r="G5" s="1878" t="s">
        <v>15</v>
      </c>
      <c r="H5" s="1880" t="s">
        <v>16</v>
      </c>
      <c r="I5" s="1880" t="s">
        <v>17</v>
      </c>
      <c r="J5" s="1895"/>
      <c r="K5" s="1895"/>
      <c r="L5" s="1895"/>
      <c r="M5" s="1895"/>
    </row>
    <row r="6" s="1861" customFormat="1" ht="18" customHeight="1" spans="1:9">
      <c r="A6" s="1881">
        <v>1</v>
      </c>
      <c r="B6" s="1882" t="s">
        <v>18</v>
      </c>
      <c r="C6" s="1883"/>
      <c r="D6" s="1884">
        <v>8.3762</v>
      </c>
      <c r="E6" s="1885"/>
      <c r="F6" s="1885"/>
      <c r="G6" s="1885"/>
      <c r="H6" s="1886"/>
      <c r="I6" s="1886"/>
    </row>
    <row r="7" s="1861" customFormat="1" ht="18" customHeight="1" spans="1:9">
      <c r="A7" s="1881">
        <v>2</v>
      </c>
      <c r="B7" s="1882" t="s">
        <v>19</v>
      </c>
      <c r="C7" s="1887"/>
      <c r="D7" s="1888">
        <v>1.93</v>
      </c>
      <c r="E7" s="1889"/>
      <c r="F7" s="1889"/>
      <c r="G7" s="1889"/>
      <c r="H7" s="1890"/>
      <c r="I7" s="1890"/>
    </row>
    <row r="8" s="1861" customFormat="1" ht="18" customHeight="1" spans="1:9">
      <c r="A8" s="1881">
        <v>3</v>
      </c>
      <c r="B8" s="1882" t="s">
        <v>20</v>
      </c>
      <c r="C8" s="1887"/>
      <c r="D8" s="1888">
        <v>21.94</v>
      </c>
      <c r="E8" s="1889"/>
      <c r="F8" s="1889"/>
      <c r="G8" s="1889"/>
      <c r="H8" s="1890"/>
      <c r="I8" s="1890"/>
    </row>
    <row r="9" s="1861" customFormat="1" ht="18" customHeight="1" spans="1:9">
      <c r="A9" s="1881">
        <v>4</v>
      </c>
      <c r="B9" s="1882" t="s">
        <v>21</v>
      </c>
      <c r="C9" s="1887"/>
      <c r="D9" s="1888">
        <v>1.57</v>
      </c>
      <c r="E9" s="1889"/>
      <c r="F9" s="1889"/>
      <c r="G9" s="1889"/>
      <c r="H9" s="1890"/>
      <c r="I9" s="1890"/>
    </row>
    <row r="10" s="1861" customFormat="1" ht="18" customHeight="1" spans="1:9">
      <c r="A10" s="1881">
        <v>5</v>
      </c>
      <c r="B10" s="1882" t="s">
        <v>22</v>
      </c>
      <c r="C10" s="1887"/>
      <c r="D10" s="1888">
        <v>1.9</v>
      </c>
      <c r="E10" s="1889"/>
      <c r="F10" s="1889"/>
      <c r="G10" s="1889"/>
      <c r="H10" s="1890"/>
      <c r="I10" s="1890"/>
    </row>
    <row r="11" s="1861" customFormat="1" ht="18" customHeight="1" spans="1:9">
      <c r="A11" s="1881">
        <v>6</v>
      </c>
      <c r="B11" s="1882" t="s">
        <v>23</v>
      </c>
      <c r="C11" s="1887"/>
      <c r="D11" s="1888">
        <v>0.17</v>
      </c>
      <c r="E11" s="1889"/>
      <c r="F11" s="1889"/>
      <c r="G11" s="1889"/>
      <c r="H11" s="1890"/>
      <c r="I11" s="1890"/>
    </row>
    <row r="12" s="1861" customFormat="1" ht="18" customHeight="1" spans="1:9">
      <c r="A12" s="1881">
        <v>7</v>
      </c>
      <c r="B12" s="1882" t="s">
        <v>24</v>
      </c>
      <c r="C12" s="1887"/>
      <c r="D12" s="1888">
        <v>1.13</v>
      </c>
      <c r="E12" s="1889"/>
      <c r="F12" s="1889"/>
      <c r="G12" s="1889"/>
      <c r="H12" s="1890"/>
      <c r="I12" s="1890"/>
    </row>
    <row r="13" s="1861" customFormat="1" ht="18" customHeight="1" spans="1:9">
      <c r="A13" s="1881">
        <v>8</v>
      </c>
      <c r="B13" s="1882" t="s">
        <v>25</v>
      </c>
      <c r="C13" s="1887"/>
      <c r="D13" s="1888">
        <v>6.41</v>
      </c>
      <c r="E13" s="1889"/>
      <c r="F13" s="1889"/>
      <c r="G13" s="1889"/>
      <c r="H13" s="1890"/>
      <c r="I13" s="1890"/>
    </row>
    <row r="14" s="1862" customFormat="1" ht="18" customHeight="1" spans="1:9">
      <c r="A14" s="1881">
        <v>20</v>
      </c>
      <c r="B14" s="1891" t="s">
        <v>26</v>
      </c>
      <c r="C14" s="1888"/>
      <c r="D14" s="1888">
        <f>SUM(D6:D13)</f>
        <v>43.4262</v>
      </c>
      <c r="E14" s="1885"/>
      <c r="F14" s="1885"/>
      <c r="G14" s="1885"/>
      <c r="H14" s="1886"/>
      <c r="I14" s="1886"/>
    </row>
    <row r="15" ht="29.25" customHeight="1" spans="2:9">
      <c r="B15" s="1892"/>
      <c r="D15" s="1893" t="s">
        <v>27</v>
      </c>
      <c r="E15" s="1893"/>
      <c r="F15" s="1893"/>
      <c r="G15" s="1893"/>
      <c r="H15" s="1893"/>
      <c r="I15" s="1893"/>
    </row>
  </sheetData>
  <mergeCells count="7">
    <mergeCell ref="A1:I1"/>
    <mergeCell ref="A2:B2"/>
    <mergeCell ref="C2:D2"/>
    <mergeCell ref="H2:I2"/>
    <mergeCell ref="E3:G3"/>
    <mergeCell ref="D15:I15"/>
    <mergeCell ref="A4:B5"/>
  </mergeCells>
  <printOptions horizontalCentered="1" verticalCentered="1"/>
  <pageMargins left="0.590551181102362" right="0.590551181102362" top="0.71" bottom="0.45" header="0.51" footer="0.34"/>
  <pageSetup paperSize="9" orientation="landscape" horizontalDpi="180" verticalDpi="180"/>
  <headerFooter alignWithMargins="0" scaleWithDoc="0">
    <oddHeader>&amp;R&amp;"宋体,常规"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zoomScaleSheetLayoutView="60" workbookViewId="0">
      <selection activeCell="A18" sqref="A18:B18"/>
    </sheetView>
  </sheetViews>
  <sheetFormatPr defaultColWidth="9" defaultRowHeight="15.75"/>
  <cols>
    <col min="1" max="1" width="6.125" customWidth="1"/>
    <col min="2" max="2" width="18" customWidth="1"/>
    <col min="6" max="6" width="8.75" customWidth="1"/>
    <col min="7" max="7" width="10.125" customWidth="1"/>
    <col min="8" max="10" width="11.625" customWidth="1"/>
    <col min="11" max="11" width="8.25" customWidth="1"/>
    <col min="12" max="12" width="15" customWidth="1"/>
  </cols>
  <sheetData>
    <row r="1" s="278" customFormat="1" ht="20.25" customHeight="1" spans="2:12">
      <c r="B1" s="277" t="e">
        <f>#REF!</f>
        <v>#REF!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</row>
    <row r="2" s="278" customFormat="1" ht="20.25" customHeight="1" spans="1:12">
      <c r="A2" s="1287" t="e">
        <f>#REF!</f>
        <v>#REF!</v>
      </c>
      <c r="B2" s="1288"/>
      <c r="C2" s="1288"/>
      <c r="E2" s="1764"/>
      <c r="F2" s="1764"/>
      <c r="G2" s="1292"/>
      <c r="H2" s="1323"/>
      <c r="I2" s="1292"/>
      <c r="J2" s="1292"/>
      <c r="K2" s="1292"/>
      <c r="L2" s="1296" t="e">
        <f>#REF!</f>
        <v>#REF!</v>
      </c>
    </row>
    <row r="3" s="272" customFormat="1" ht="40.5" customHeight="1" spans="1:12">
      <c r="A3" s="1245" t="s">
        <v>28</v>
      </c>
      <c r="B3" s="1245" t="s">
        <v>194</v>
      </c>
      <c r="C3" s="1245" t="s">
        <v>200</v>
      </c>
      <c r="D3" s="1245" t="s">
        <v>201</v>
      </c>
      <c r="E3" s="1245" t="s">
        <v>196</v>
      </c>
      <c r="F3" s="1245" t="s">
        <v>202</v>
      </c>
      <c r="G3" s="1245" t="s">
        <v>198</v>
      </c>
      <c r="H3" s="1245" t="s">
        <v>186</v>
      </c>
      <c r="I3" s="1245" t="s">
        <v>143</v>
      </c>
      <c r="J3" s="1245" t="s">
        <v>9</v>
      </c>
      <c r="K3" s="1245" t="s">
        <v>187</v>
      </c>
      <c r="L3" s="1245" t="s">
        <v>168</v>
      </c>
    </row>
    <row r="4" s="272" customFormat="1" ht="21" customHeight="1"/>
    <row r="5" s="272" customFormat="1" ht="20.25" customHeight="1"/>
    <row r="6" s="272" customFormat="1" ht="20.25" customHeight="1"/>
    <row r="7" s="272" customFormat="1" ht="20.25" customHeight="1"/>
    <row r="8" s="272" customFormat="1" ht="20.25" customHeight="1"/>
    <row r="9" s="272" customFormat="1" ht="20.25" customHeight="1"/>
    <row r="10" s="272" customFormat="1" ht="20.25" customHeight="1"/>
    <row r="11" s="272" customFormat="1" ht="20.25" customHeight="1"/>
    <row r="12" s="272" customFormat="1" ht="20.25" customHeight="1"/>
    <row r="13" s="272" customFormat="1" ht="20.25" customHeight="1"/>
    <row r="14" s="272" customFormat="1" ht="20.25" customHeight="1"/>
    <row r="15" s="272" customFormat="1" ht="20.25" customHeight="1"/>
    <row r="16" s="272" customFormat="1" ht="20.25" customHeight="1"/>
    <row r="17" s="272" customFormat="1" ht="20.25" customHeight="1"/>
    <row r="18" s="272" customFormat="1" ht="20.25" customHeight="1" spans="1:2">
      <c r="A18" s="1240" t="s">
        <v>180</v>
      </c>
      <c r="B18" s="1242"/>
    </row>
    <row r="19" s="278" customFormat="1" ht="20.25" customHeight="1" spans="1:9">
      <c r="A19" s="278" t="e">
        <f>#REF!</f>
        <v>#REF!</v>
      </c>
      <c r="I19" s="278" t="e">
        <f>#REF!</f>
        <v>#REF!</v>
      </c>
    </row>
    <row r="20" s="278" customFormat="1" ht="20.25" customHeight="1" spans="1:1">
      <c r="A20" s="278" t="e">
        <f>#REF!</f>
        <v>#REF!</v>
      </c>
    </row>
    <row r="21" ht="20.25" customHeight="1"/>
    <row r="22" ht="20.25" customHeight="1"/>
    <row r="30" spans="12:12">
      <c r="L30" s="278"/>
    </row>
  </sheetData>
  <mergeCells count="2">
    <mergeCell ref="B1:L1"/>
    <mergeCell ref="A18:B18"/>
  </mergeCells>
  <printOptions horizontalCentered="1" verticalCentered="1"/>
  <pageMargins left="0.433070866141732" right="0.354330708661417" top="1.27" bottom="0.78740157480315" header="0.81" footer="0.590551181102362"/>
  <pageSetup paperSize="9" orientation="landscape" horizontalDpi="600" verticalDpi="600"/>
  <headerFooter alignWithMargins="0" scaleWithDoc="0">
    <oddHeader>&amp;C
&amp;"宋体,加粗"&amp;22&amp;A&amp;R&amp;"宋体,常规"
表&amp;"Times New Roman,常规" 3 - 2 - 2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zoomScaleSheetLayoutView="60" topLeftCell="A4" workbookViewId="0">
      <selection activeCell="A19" sqref="A19:B19"/>
    </sheetView>
  </sheetViews>
  <sheetFormatPr defaultColWidth="9" defaultRowHeight="15.75"/>
  <cols>
    <col min="1" max="1" width="5.5" customWidth="1"/>
    <col min="2" max="2" width="18.25" customWidth="1"/>
    <col min="4" max="6" width="9.25" customWidth="1"/>
    <col min="7" max="7" width="10.625" customWidth="1"/>
    <col min="9" max="10" width="10.625" customWidth="1"/>
    <col min="11" max="11" width="7.5" customWidth="1"/>
    <col min="12" max="12" width="12.375" customWidth="1"/>
  </cols>
  <sheetData>
    <row r="1" ht="22.5" customHeight="1"/>
    <row r="2" ht="22.5" customHeight="1"/>
    <row r="3" ht="22.5" customHeight="1"/>
    <row r="4" ht="20.25" customHeight="1" spans="1:12">
      <c r="A4" s="277" t="e">
        <f>#REF!</f>
        <v>#REF!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</row>
    <row r="5" ht="20.25" customHeight="1" spans="1:12">
      <c r="A5" s="1287" t="e">
        <f>#REF!</f>
        <v>#REF!</v>
      </c>
      <c r="B5" s="1288"/>
      <c r="C5" s="1288"/>
      <c r="D5" s="278"/>
      <c r="E5" s="1764"/>
      <c r="F5" s="1292"/>
      <c r="G5" s="1323"/>
      <c r="H5" s="1323"/>
      <c r="I5" s="1292"/>
      <c r="J5" s="1292"/>
      <c r="K5" s="1292" t="e">
        <f>#REF!</f>
        <v>#REF!</v>
      </c>
      <c r="L5" s="1296"/>
    </row>
    <row r="6" ht="40.5" customHeight="1" spans="1:12">
      <c r="A6" s="1245" t="s">
        <v>28</v>
      </c>
      <c r="B6" s="1245" t="s">
        <v>203</v>
      </c>
      <c r="C6" s="1245" t="s">
        <v>204</v>
      </c>
      <c r="D6" s="1245" t="s">
        <v>205</v>
      </c>
      <c r="E6" s="1245" t="s">
        <v>196</v>
      </c>
      <c r="F6" s="1245" t="s">
        <v>198</v>
      </c>
      <c r="G6" s="1245" t="s">
        <v>186</v>
      </c>
      <c r="H6" s="1245" t="s">
        <v>206</v>
      </c>
      <c r="I6" s="1245" t="s">
        <v>143</v>
      </c>
      <c r="J6" s="1245" t="s">
        <v>9</v>
      </c>
      <c r="K6" s="1245" t="s">
        <v>187</v>
      </c>
      <c r="L6" s="1245" t="s">
        <v>168</v>
      </c>
    </row>
    <row r="7" ht="20.25" customHeight="1" spans="1:12">
      <c r="A7" s="272"/>
      <c r="B7" s="272"/>
      <c r="C7" s="272"/>
      <c r="D7" s="272"/>
      <c r="E7" s="272"/>
      <c r="F7" s="272"/>
      <c r="G7" s="272"/>
      <c r="H7" s="272"/>
      <c r="I7" s="272"/>
      <c r="J7" s="272"/>
      <c r="K7" s="272"/>
      <c r="L7" s="272"/>
    </row>
    <row r="8" ht="20.25" customHeight="1" spans="1:12">
      <c r="A8" s="272"/>
      <c r="B8" s="272"/>
      <c r="C8" s="272"/>
      <c r="D8" s="272"/>
      <c r="E8" s="272"/>
      <c r="F8" s="272"/>
      <c r="G8" s="272"/>
      <c r="H8" s="272"/>
      <c r="I8" s="272"/>
      <c r="J8" s="272"/>
      <c r="K8" s="272"/>
      <c r="L8" s="272"/>
    </row>
    <row r="9" ht="20.25" customHeight="1" spans="1:12">
      <c r="A9" s="272"/>
      <c r="B9" s="272"/>
      <c r="C9" s="272"/>
      <c r="D9" s="272"/>
      <c r="E9" s="272"/>
      <c r="F9" s="272"/>
      <c r="G9" s="272"/>
      <c r="H9" s="272"/>
      <c r="I9" s="272"/>
      <c r="J9" s="272"/>
      <c r="K9" s="272"/>
      <c r="L9" s="272"/>
    </row>
    <row r="10" ht="20.25" customHeight="1" spans="1:12">
      <c r="A10" s="272"/>
      <c r="B10" s="272"/>
      <c r="C10" s="272"/>
      <c r="D10" s="272"/>
      <c r="E10" s="272"/>
      <c r="F10" s="272"/>
      <c r="G10" s="272"/>
      <c r="H10" s="272"/>
      <c r="I10" s="272"/>
      <c r="J10" s="272"/>
      <c r="K10" s="272"/>
      <c r="L10" s="272"/>
    </row>
    <row r="11" ht="20.25" customHeight="1" spans="1:12">
      <c r="A11" s="272"/>
      <c r="B11" s="272"/>
      <c r="C11" s="272"/>
      <c r="D11" s="272"/>
      <c r="E11" s="272"/>
      <c r="F11" s="272"/>
      <c r="G11" s="272"/>
      <c r="H11" s="272"/>
      <c r="I11" s="272"/>
      <c r="J11" s="272"/>
      <c r="K11" s="272"/>
      <c r="L11" s="272"/>
    </row>
    <row r="12" ht="20.25" customHeight="1" spans="1:12">
      <c r="A12" s="272"/>
      <c r="B12" s="272"/>
      <c r="C12" s="272"/>
      <c r="D12" s="272"/>
      <c r="E12" s="272"/>
      <c r="F12" s="272"/>
      <c r="G12" s="272"/>
      <c r="H12" s="272"/>
      <c r="I12" s="272"/>
      <c r="J12" s="272"/>
      <c r="K12" s="272"/>
      <c r="L12" s="272"/>
    </row>
    <row r="13" ht="20.25" customHeight="1" spans="1:12">
      <c r="A13" s="272"/>
      <c r="B13" s="272"/>
      <c r="C13" s="272"/>
      <c r="D13" s="272"/>
      <c r="E13" s="272"/>
      <c r="F13" s="272"/>
      <c r="G13" s="272"/>
      <c r="H13" s="272"/>
      <c r="I13" s="272"/>
      <c r="J13" s="272"/>
      <c r="K13" s="272"/>
      <c r="L13" s="272"/>
    </row>
    <row r="14" ht="20.25" customHeight="1" spans="1:12">
      <c r="A14" s="272"/>
      <c r="B14" s="272"/>
      <c r="C14" s="272"/>
      <c r="D14" s="272"/>
      <c r="E14" s="272"/>
      <c r="F14" s="272"/>
      <c r="G14" s="272"/>
      <c r="H14" s="272"/>
      <c r="I14" s="272"/>
      <c r="J14" s="272"/>
      <c r="K14" s="272"/>
      <c r="L14" s="272"/>
    </row>
    <row r="15" ht="20.25" customHeight="1" spans="1:12">
      <c r="A15" s="272"/>
      <c r="B15" s="272"/>
      <c r="C15" s="272"/>
      <c r="D15" s="272"/>
      <c r="E15" s="272"/>
      <c r="F15" s="272"/>
      <c r="G15" s="272"/>
      <c r="H15" s="272"/>
      <c r="I15" s="272"/>
      <c r="J15" s="272"/>
      <c r="K15" s="272"/>
      <c r="L15" s="272"/>
    </row>
    <row r="16" ht="20.25" customHeight="1" spans="1:12">
      <c r="A16" s="272"/>
      <c r="B16" s="272"/>
      <c r="C16" s="272"/>
      <c r="D16" s="272"/>
      <c r="E16" s="272"/>
      <c r="F16" s="272"/>
      <c r="G16" s="272"/>
      <c r="H16" s="272"/>
      <c r="I16" s="272"/>
      <c r="J16" s="272"/>
      <c r="K16" s="272"/>
      <c r="L16" s="272"/>
    </row>
    <row r="17" ht="20.25" customHeight="1" spans="1:12">
      <c r="A17" s="272"/>
      <c r="B17" s="272"/>
      <c r="C17" s="272"/>
      <c r="D17" s="272"/>
      <c r="E17" s="272"/>
      <c r="F17" s="272"/>
      <c r="G17" s="272"/>
      <c r="H17" s="272"/>
      <c r="I17" s="272"/>
      <c r="J17" s="272"/>
      <c r="K17" s="272"/>
      <c r="L17" s="272"/>
    </row>
    <row r="18" ht="20.25" customHeight="1" spans="1:12">
      <c r="A18" s="272"/>
      <c r="B18" s="272"/>
      <c r="C18" s="272"/>
      <c r="D18" s="272"/>
      <c r="E18" s="272"/>
      <c r="F18" s="272"/>
      <c r="G18" s="272"/>
      <c r="H18" s="272"/>
      <c r="I18" s="272"/>
      <c r="J18" s="272"/>
      <c r="K18" s="272"/>
      <c r="L18" s="272"/>
    </row>
    <row r="19" ht="20.25" customHeight="1" spans="1:12">
      <c r="A19" s="1240" t="s">
        <v>180</v>
      </c>
      <c r="B19" s="1242"/>
      <c r="C19" s="272"/>
      <c r="D19" s="272"/>
      <c r="E19" s="272"/>
      <c r="F19" s="272"/>
      <c r="G19" s="272"/>
      <c r="H19" s="272"/>
      <c r="I19" s="272"/>
      <c r="J19" s="272"/>
      <c r="K19" s="272"/>
      <c r="L19" s="272"/>
    </row>
    <row r="20" ht="20.25" customHeight="1" spans="1:12">
      <c r="A20" s="278" t="e">
        <f>#REF!</f>
        <v>#REF!</v>
      </c>
      <c r="B20" s="278"/>
      <c r="C20" s="278"/>
      <c r="D20" s="278"/>
      <c r="E20" s="278"/>
      <c r="F20" s="278"/>
      <c r="G20" s="278"/>
      <c r="H20" s="278"/>
      <c r="I20" s="278" t="e">
        <f>#REF!</f>
        <v>#REF!</v>
      </c>
      <c r="J20" s="278"/>
      <c r="K20" s="278"/>
      <c r="L20" s="278"/>
    </row>
    <row r="21" ht="20.25" customHeight="1" spans="1:12">
      <c r="A21" s="278" t="e">
        <f>#REF!</f>
        <v>#REF!</v>
      </c>
      <c r="B21" s="278"/>
      <c r="C21" s="278"/>
      <c r="D21" s="278"/>
      <c r="E21" s="278"/>
      <c r="F21" s="278"/>
      <c r="G21" s="278"/>
      <c r="H21" s="278"/>
      <c r="I21" s="278"/>
      <c r="J21" s="278"/>
      <c r="K21" s="278"/>
      <c r="L21" s="278"/>
    </row>
    <row r="22" ht="20.25" customHeight="1" spans="1:12">
      <c r="A22" s="278"/>
      <c r="B22" s="278"/>
      <c r="C22" s="278"/>
      <c r="D22" s="278"/>
      <c r="E22" s="278"/>
      <c r="F22" s="278"/>
      <c r="G22" s="278"/>
      <c r="H22" s="278"/>
      <c r="I22" s="278"/>
      <c r="J22" s="278"/>
      <c r="K22" s="278"/>
      <c r="L22" s="278"/>
    </row>
  </sheetData>
  <mergeCells count="2">
    <mergeCell ref="A4:L4"/>
    <mergeCell ref="A19:B19"/>
  </mergeCells>
  <printOptions horizontalCentered="1" verticalCentered="1"/>
  <pageMargins left="0.748031496062992" right="0.748031496062992" top="0.708661417322835" bottom="1.37795275590551" header="0.984251968503937" footer="0.196850393700787"/>
  <pageSetup paperSize="9" orientation="landscape" horizontalDpi="600" verticalDpi="600"/>
  <headerFooter alignWithMargins="0" scaleWithDoc="0">
    <oddHeader>&amp;C&amp;"宋体,加粗"&amp;22&amp;A&amp;R&amp;"宋体,常规"
表&amp;"Times New Roman,常规" 3 - 2 - 3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J20"/>
  <sheetViews>
    <sheetView showGridLines="0" zoomScaleSheetLayoutView="60" workbookViewId="0">
      <pane xSplit="4" ySplit="4" topLeftCell="E5" activePane="bottomRight" state="frozen"/>
      <selection/>
      <selection pane="topRight"/>
      <selection pane="bottomLeft"/>
      <selection pane="bottomRight" activeCell="A17" sqref="A17:B17"/>
    </sheetView>
  </sheetViews>
  <sheetFormatPr defaultColWidth="9" defaultRowHeight="15"/>
  <cols>
    <col min="1" max="1" width="4" style="1383" customWidth="1"/>
    <col min="2" max="2" width="28.375" style="1384" customWidth="1"/>
    <col min="3" max="3" width="9.75" style="1383" customWidth="1"/>
    <col min="4" max="4" width="8.875" style="1385" customWidth="1"/>
    <col min="5" max="5" width="8.375" style="1385" customWidth="1"/>
    <col min="6" max="6" width="14.625" style="1386" customWidth="1"/>
    <col min="7" max="7" width="14.625" style="1383" customWidth="1"/>
    <col min="8" max="8" width="14.625" style="1386" customWidth="1"/>
    <col min="9" max="9" width="7.75" style="1386" customWidth="1"/>
    <col min="10" max="10" width="11.875" style="1383" customWidth="1"/>
    <col min="11" max="16384" width="9" style="1383"/>
  </cols>
  <sheetData>
    <row r="1" s="377" customFormat="1" ht="20.25" customHeight="1" spans="1:10">
      <c r="A1" s="1717" t="e">
        <f>#REF!</f>
        <v>#REF!</v>
      </c>
      <c r="B1" s="1717"/>
      <c r="C1" s="1717"/>
      <c r="D1" s="1717"/>
      <c r="E1" s="1717"/>
      <c r="F1" s="1717"/>
      <c r="G1" s="1717"/>
      <c r="H1" s="1717"/>
      <c r="I1" s="1717"/>
      <c r="J1" s="1717"/>
    </row>
    <row r="2" s="356" customFormat="1" ht="20.25" customHeight="1" spans="1:10">
      <c r="A2" s="1388" t="e">
        <f>#REF!</f>
        <v>#REF!</v>
      </c>
      <c r="B2" s="1389"/>
      <c r="C2" s="1390"/>
      <c r="D2" s="1391"/>
      <c r="E2" s="1718"/>
      <c r="H2" s="1390"/>
      <c r="I2" s="1390"/>
      <c r="J2" s="1411" t="e">
        <f>#REF!</f>
        <v>#REF!</v>
      </c>
    </row>
    <row r="3" s="1382" customFormat="1" ht="20.25" customHeight="1" spans="1:10">
      <c r="A3" s="363" t="s">
        <v>28</v>
      </c>
      <c r="B3" s="363" t="s">
        <v>207</v>
      </c>
      <c r="C3" s="363" t="s">
        <v>208</v>
      </c>
      <c r="D3" s="1719" t="s">
        <v>209</v>
      </c>
      <c r="E3" s="1719" t="s">
        <v>210</v>
      </c>
      <c r="F3" s="1720" t="s">
        <v>7</v>
      </c>
      <c r="G3" s="1720" t="s">
        <v>143</v>
      </c>
      <c r="H3" s="1720" t="s">
        <v>9</v>
      </c>
      <c r="I3" s="1720" t="s">
        <v>30</v>
      </c>
      <c r="J3" s="363" t="s">
        <v>168</v>
      </c>
    </row>
    <row r="4" s="1382" customFormat="1" ht="20.25" customHeight="1" spans="1:10">
      <c r="A4" s="366"/>
      <c r="B4" s="366"/>
      <c r="C4" s="366"/>
      <c r="D4" s="1721"/>
      <c r="E4" s="1721"/>
      <c r="F4" s="1722"/>
      <c r="G4" s="1722"/>
      <c r="H4" s="1722"/>
      <c r="I4" s="1722"/>
      <c r="J4" s="366"/>
    </row>
    <row r="5" s="358" customFormat="1" ht="20.25" customHeight="1" spans="1:10">
      <c r="A5" s="1351"/>
      <c r="B5" s="1397"/>
      <c r="C5" s="1349"/>
      <c r="D5" s="1398" t="s">
        <v>167</v>
      </c>
      <c r="E5" s="1398"/>
      <c r="F5" s="1399"/>
      <c r="G5" s="1399"/>
      <c r="H5" s="1399"/>
      <c r="I5" s="1399"/>
      <c r="J5" s="1351"/>
    </row>
    <row r="6" s="358" customFormat="1" ht="20.25" customHeight="1" spans="1:10">
      <c r="A6" s="1351"/>
      <c r="B6" s="1397"/>
      <c r="C6" s="1349"/>
      <c r="D6" s="1398"/>
      <c r="E6" s="1398"/>
      <c r="F6" s="1399"/>
      <c r="G6" s="1399"/>
      <c r="H6" s="1399"/>
      <c r="I6" s="1399"/>
      <c r="J6" s="1351"/>
    </row>
    <row r="7" s="358" customFormat="1" ht="20.25" customHeight="1" spans="1:10">
      <c r="A7" s="1351"/>
      <c r="B7" s="1397"/>
      <c r="C7" s="1349"/>
      <c r="D7" s="1400"/>
      <c r="E7" s="1400"/>
      <c r="F7" s="1399"/>
      <c r="G7" s="1399"/>
      <c r="H7" s="1399"/>
      <c r="I7" s="1399"/>
      <c r="J7" s="1351"/>
    </row>
    <row r="8" s="358" customFormat="1" ht="20.25" customHeight="1" spans="1:10">
      <c r="A8" s="1351"/>
      <c r="B8" s="1397"/>
      <c r="C8" s="1349" t="s">
        <v>167</v>
      </c>
      <c r="D8" s="1400"/>
      <c r="E8" s="1400"/>
      <c r="F8" s="1399"/>
      <c r="G8" s="1399"/>
      <c r="H8" s="1399"/>
      <c r="I8" s="1399"/>
      <c r="J8" s="1351"/>
    </row>
    <row r="9" s="358" customFormat="1" ht="20.25" customHeight="1" spans="1:10">
      <c r="A9" s="1351"/>
      <c r="B9" s="1397"/>
      <c r="C9" s="1349"/>
      <c r="D9" s="1400"/>
      <c r="E9" s="1400"/>
      <c r="F9" s="1399"/>
      <c r="G9" s="1399"/>
      <c r="H9" s="1399"/>
      <c r="I9" s="1399"/>
      <c r="J9" s="1351"/>
    </row>
    <row r="10" s="358" customFormat="1" ht="20.25" customHeight="1" spans="1:10">
      <c r="A10" s="1351"/>
      <c r="B10" s="1397"/>
      <c r="C10" s="1349"/>
      <c r="D10" s="1400"/>
      <c r="E10" s="1400"/>
      <c r="F10" s="1399"/>
      <c r="G10" s="1399"/>
      <c r="H10" s="1399"/>
      <c r="I10" s="1399"/>
      <c r="J10" s="1351"/>
    </row>
    <row r="11" s="358" customFormat="1" ht="20.25" customHeight="1" spans="1:10">
      <c r="A11" s="1351"/>
      <c r="B11" s="1397"/>
      <c r="C11" s="1349"/>
      <c r="D11" s="1400"/>
      <c r="E11" s="1400"/>
      <c r="F11" s="1399"/>
      <c r="G11" s="1399"/>
      <c r="H11" s="1399"/>
      <c r="I11" s="1399"/>
      <c r="J11" s="1351"/>
    </row>
    <row r="12" s="358" customFormat="1" ht="20.25" customHeight="1" spans="1:10">
      <c r="A12" s="1351"/>
      <c r="B12" s="1397"/>
      <c r="C12" s="1349"/>
      <c r="D12" s="1400"/>
      <c r="E12" s="1400"/>
      <c r="F12" s="1399"/>
      <c r="G12" s="1399"/>
      <c r="H12" s="1399"/>
      <c r="I12" s="1399"/>
      <c r="J12" s="1351"/>
    </row>
    <row r="13" s="358" customFormat="1" ht="20.25" customHeight="1" spans="1:10">
      <c r="A13" s="1351"/>
      <c r="B13" s="1397"/>
      <c r="C13" s="1349"/>
      <c r="D13" s="1400"/>
      <c r="E13" s="1400"/>
      <c r="F13" s="1399"/>
      <c r="G13" s="1399"/>
      <c r="H13" s="1399"/>
      <c r="I13" s="1399"/>
      <c r="J13" s="1351"/>
    </row>
    <row r="14" s="358" customFormat="1" ht="20.25" customHeight="1" spans="1:10">
      <c r="A14" s="1351"/>
      <c r="B14" s="1397"/>
      <c r="C14" s="1349"/>
      <c r="D14" s="1398"/>
      <c r="E14" s="1398"/>
      <c r="F14" s="1399"/>
      <c r="G14" s="1399"/>
      <c r="H14" s="1399"/>
      <c r="I14" s="1399"/>
      <c r="J14" s="1351"/>
    </row>
    <row r="15" s="358" customFormat="1" ht="20.25" customHeight="1" spans="1:10">
      <c r="A15" s="1401" t="s">
        <v>211</v>
      </c>
      <c r="B15" s="1402"/>
      <c r="C15" s="1351"/>
      <c r="D15" s="1400"/>
      <c r="E15" s="1400"/>
      <c r="F15" s="1399"/>
      <c r="G15" s="1399"/>
      <c r="H15" s="1399"/>
      <c r="I15" s="1399"/>
      <c r="J15" s="1351"/>
    </row>
    <row r="16" s="358" customFormat="1" ht="20.25" customHeight="1" spans="1:10">
      <c r="A16" s="1730" t="s">
        <v>212</v>
      </c>
      <c r="B16" s="1731"/>
      <c r="C16" s="1351"/>
      <c r="D16" s="1400"/>
      <c r="E16" s="1400"/>
      <c r="F16" s="1399"/>
      <c r="G16" s="1399"/>
      <c r="H16" s="1399"/>
      <c r="I16" s="1399"/>
      <c r="J16" s="1351"/>
    </row>
    <row r="17" s="358" customFormat="1" ht="20.25" customHeight="1" spans="1:10">
      <c r="A17" s="1762" t="s">
        <v>213</v>
      </c>
      <c r="B17" s="1763"/>
      <c r="C17" s="1351"/>
      <c r="D17" s="1400"/>
      <c r="E17" s="1400"/>
      <c r="F17" s="1399"/>
      <c r="G17" s="1399"/>
      <c r="H17" s="1399"/>
      <c r="I17" s="1399"/>
      <c r="J17" s="1351"/>
    </row>
    <row r="18" s="358" customFormat="1" ht="20.25" customHeight="1" spans="1:10">
      <c r="A18" s="373" t="e">
        <f>#REF!</f>
        <v>#REF!</v>
      </c>
      <c r="B18" s="372"/>
      <c r="D18" s="1403"/>
      <c r="E18" s="1403"/>
      <c r="G18" s="1406"/>
      <c r="H18" s="1407" t="e">
        <f>#REF!</f>
        <v>#REF!</v>
      </c>
      <c r="I18" s="375"/>
      <c r="J18" s="373" t="e">
        <f>#REF!</f>
        <v>#REF!</v>
      </c>
    </row>
    <row r="19" s="358" customFormat="1" ht="20.25" customHeight="1" spans="1:9">
      <c r="A19" s="358" t="e">
        <f>#REF!</f>
        <v>#REF!</v>
      </c>
      <c r="B19" s="1405"/>
      <c r="D19" s="1406"/>
      <c r="E19" s="1406"/>
      <c r="F19" s="1407"/>
      <c r="H19" s="1407"/>
      <c r="I19" s="1407"/>
    </row>
    <row r="20" s="377" customFormat="1" ht="20.25" customHeight="1" spans="2:9">
      <c r="B20" s="1740"/>
      <c r="D20" s="1741"/>
      <c r="E20" s="1741"/>
      <c r="F20" s="1742"/>
      <c r="H20" s="1742"/>
      <c r="I20" s="1742"/>
    </row>
  </sheetData>
  <mergeCells count="14">
    <mergeCell ref="A1:J1"/>
    <mergeCell ref="A15:B15"/>
    <mergeCell ref="A16:B16"/>
    <mergeCell ref="A17:B1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196850393700787" right="0.196850393700787" top="1.61417322834646" bottom="0.47244094488189" header="0.984251968503937" footer="0.47244094488189"/>
  <pageSetup paperSize="9" orientation="landscape" horizontalDpi="180" verticalDpi="180"/>
  <headerFooter alignWithMargins="0" scaleWithDoc="0">
    <oddHeader>&amp;C&amp;"宋体,加粗"&amp;22&amp;A评估明细表&amp;R
&amp;"宋体,常规"表&amp;"Times New Roman,常规" 3 - 3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J20"/>
  <sheetViews>
    <sheetView showGridLines="0" zoomScaleSheetLayoutView="60" workbookViewId="0">
      <pane xSplit="3" ySplit="4" topLeftCell="D5" activePane="bottomRight" state="frozen"/>
      <selection/>
      <selection pane="topRight"/>
      <selection pane="bottomLeft"/>
      <selection pane="bottomRight" activeCell="A18" sqref="A18:B18"/>
    </sheetView>
  </sheetViews>
  <sheetFormatPr defaultColWidth="9" defaultRowHeight="15"/>
  <cols>
    <col min="1" max="1" width="4" style="1383" customWidth="1"/>
    <col min="2" max="2" width="23.25" style="1384" customWidth="1"/>
    <col min="3" max="3" width="11.625" style="1383" customWidth="1"/>
    <col min="4" max="4" width="10.625" style="1385" customWidth="1"/>
    <col min="5" max="5" width="7.625" style="1385" customWidth="1"/>
    <col min="6" max="6" width="13.625" style="1386" customWidth="1"/>
    <col min="7" max="7" width="13.625" style="1383" customWidth="1"/>
    <col min="8" max="8" width="13.625" style="1386" customWidth="1"/>
    <col min="9" max="9" width="7.375" style="1386" customWidth="1"/>
    <col min="10" max="10" width="14.25" style="1383" customWidth="1"/>
    <col min="11" max="11" width="1.125" style="1383" customWidth="1"/>
    <col min="12" max="12" width="9" style="1383" hidden="1" customWidth="1"/>
    <col min="13" max="16384" width="9" style="1383"/>
  </cols>
  <sheetData>
    <row r="1" s="377" customFormat="1" ht="20.25" customHeight="1" spans="1:10">
      <c r="A1" s="1717" t="e">
        <f>#REF!</f>
        <v>#REF!</v>
      </c>
      <c r="B1" s="1717"/>
      <c r="C1" s="1717"/>
      <c r="D1" s="1717"/>
      <c r="E1" s="1717"/>
      <c r="F1" s="1717"/>
      <c r="G1" s="1717"/>
      <c r="H1" s="1717"/>
      <c r="I1" s="1717"/>
      <c r="J1" s="1717"/>
    </row>
    <row r="2" s="356" customFormat="1" ht="20.25" customHeight="1" spans="1:10">
      <c r="A2" s="1388" t="e">
        <f>#REF!</f>
        <v>#REF!</v>
      </c>
      <c r="B2" s="1389"/>
      <c r="C2" s="1390"/>
      <c r="D2" s="1391"/>
      <c r="E2" s="1391"/>
      <c r="G2" s="1743"/>
      <c r="H2" s="1390"/>
      <c r="I2" s="1390"/>
      <c r="J2" s="1411" t="e">
        <f>#REF!</f>
        <v>#REF!</v>
      </c>
    </row>
    <row r="3" s="1751" customFormat="1" ht="20.25" customHeight="1" spans="1:10">
      <c r="A3" s="363" t="s">
        <v>28</v>
      </c>
      <c r="B3" s="363" t="s">
        <v>214</v>
      </c>
      <c r="C3" s="363" t="s">
        <v>215</v>
      </c>
      <c r="D3" s="1719" t="s">
        <v>216</v>
      </c>
      <c r="E3" s="1719" t="s">
        <v>217</v>
      </c>
      <c r="F3" s="1720" t="s">
        <v>7</v>
      </c>
      <c r="G3" s="1720" t="s">
        <v>143</v>
      </c>
      <c r="H3" s="1753" t="s">
        <v>9</v>
      </c>
      <c r="I3" s="1720" t="s">
        <v>30</v>
      </c>
      <c r="J3" s="363" t="s">
        <v>168</v>
      </c>
    </row>
    <row r="4" s="1751" customFormat="1" ht="20.25" customHeight="1" spans="1:10">
      <c r="A4" s="366"/>
      <c r="B4" s="366"/>
      <c r="C4" s="366"/>
      <c r="D4" s="1721"/>
      <c r="E4" s="1721"/>
      <c r="F4" s="1722"/>
      <c r="G4" s="1722"/>
      <c r="H4" s="1754"/>
      <c r="I4" s="1722"/>
      <c r="J4" s="366"/>
    </row>
    <row r="5" s="358" customFormat="1" ht="20.25" customHeight="1" spans="1:10">
      <c r="A5" s="1351"/>
      <c r="B5" s="1397"/>
      <c r="C5" s="1349"/>
      <c r="D5" s="1398"/>
      <c r="E5" s="1398"/>
      <c r="F5" s="1728"/>
      <c r="G5" s="1728"/>
      <c r="H5" s="1728"/>
      <c r="I5" s="1728"/>
      <c r="J5" s="1724"/>
    </row>
    <row r="6" s="358" customFormat="1" ht="20.25" customHeight="1" spans="1:10">
      <c r="A6" s="1351"/>
      <c r="B6" s="1397"/>
      <c r="C6" s="1349"/>
      <c r="D6" s="1398"/>
      <c r="E6" s="1398"/>
      <c r="F6" s="1728"/>
      <c r="G6" s="1728"/>
      <c r="H6" s="1728"/>
      <c r="I6" s="1728"/>
      <c r="J6" s="1351"/>
    </row>
    <row r="7" s="358" customFormat="1" ht="20.25" customHeight="1" spans="1:10">
      <c r="A7" s="1351"/>
      <c r="B7" s="1397"/>
      <c r="C7" s="1349"/>
      <c r="D7" s="1398"/>
      <c r="E7" s="1398"/>
      <c r="F7" s="1728"/>
      <c r="G7" s="1728"/>
      <c r="H7" s="1728"/>
      <c r="I7" s="1728"/>
      <c r="J7" s="1351"/>
    </row>
    <row r="8" s="358" customFormat="1" ht="20.25" customHeight="1" spans="1:10">
      <c r="A8" s="1351"/>
      <c r="B8" s="1397"/>
      <c r="C8" s="1349"/>
      <c r="D8" s="1398"/>
      <c r="E8" s="1398"/>
      <c r="F8" s="1728"/>
      <c r="G8" s="1728"/>
      <c r="H8" s="1728"/>
      <c r="I8" s="1728"/>
      <c r="J8" s="1351"/>
    </row>
    <row r="9" s="358" customFormat="1" ht="20.25" customHeight="1" spans="1:10">
      <c r="A9" s="1351"/>
      <c r="B9" s="1397"/>
      <c r="C9" s="1349"/>
      <c r="D9" s="1398"/>
      <c r="E9" s="1398"/>
      <c r="F9" s="1728"/>
      <c r="G9" s="1728"/>
      <c r="H9" s="1728"/>
      <c r="I9" s="1728"/>
      <c r="J9" s="1351"/>
    </row>
    <row r="10" s="358" customFormat="1" ht="20.25" customHeight="1" spans="1:10">
      <c r="A10" s="1351"/>
      <c r="B10" s="1397"/>
      <c r="C10" s="1349"/>
      <c r="D10" s="1398"/>
      <c r="E10" s="1398"/>
      <c r="F10" s="1728"/>
      <c r="G10" s="1728"/>
      <c r="H10" s="1728"/>
      <c r="I10" s="1728"/>
      <c r="J10" s="1351"/>
    </row>
    <row r="11" s="358" customFormat="1" ht="20.25" customHeight="1" spans="1:10">
      <c r="A11" s="1351"/>
      <c r="B11" s="1397"/>
      <c r="C11" s="1349"/>
      <c r="D11" s="1398"/>
      <c r="E11" s="1398"/>
      <c r="F11" s="1728"/>
      <c r="G11" s="1728"/>
      <c r="H11" s="1728"/>
      <c r="I11" s="1728"/>
      <c r="J11" s="1351"/>
    </row>
    <row r="12" s="358" customFormat="1" ht="20.25" customHeight="1" spans="1:10">
      <c r="A12" s="1351"/>
      <c r="B12" s="1397"/>
      <c r="C12" s="1349"/>
      <c r="D12" s="1398"/>
      <c r="E12" s="1398"/>
      <c r="F12" s="1728"/>
      <c r="G12" s="1728"/>
      <c r="H12" s="1728"/>
      <c r="I12" s="1728"/>
      <c r="J12" s="1351"/>
    </row>
    <row r="13" s="358" customFormat="1" ht="20.25" customHeight="1" spans="1:10">
      <c r="A13" s="1351"/>
      <c r="B13" s="1397"/>
      <c r="C13" s="1349"/>
      <c r="D13" s="1398"/>
      <c r="E13" s="1398"/>
      <c r="F13" s="1728"/>
      <c r="G13" s="1728"/>
      <c r="H13" s="1728"/>
      <c r="I13" s="1728"/>
      <c r="J13" s="1351"/>
    </row>
    <row r="14" s="1752" customFormat="1" ht="20.25" customHeight="1" spans="1:10">
      <c r="A14" s="1755"/>
      <c r="B14" s="1756"/>
      <c r="C14" s="1755"/>
      <c r="D14" s="1757"/>
      <c r="E14" s="1757"/>
      <c r="F14" s="1758"/>
      <c r="G14" s="1758"/>
      <c r="H14" s="1758"/>
      <c r="I14" s="1728"/>
      <c r="J14" s="1755"/>
    </row>
    <row r="15" s="358" customFormat="1" ht="20.25" customHeight="1" spans="1:10">
      <c r="A15" s="1351"/>
      <c r="B15" s="1397"/>
      <c r="C15" s="1351"/>
      <c r="D15" s="1400"/>
      <c r="E15" s="1400"/>
      <c r="F15" s="1399"/>
      <c r="G15" s="1399"/>
      <c r="H15" s="1399"/>
      <c r="I15" s="1728"/>
      <c r="J15" s="1351"/>
    </row>
    <row r="16" s="1739" customFormat="1" ht="20.25" customHeight="1" spans="1:10">
      <c r="A16" s="1401" t="s">
        <v>213</v>
      </c>
      <c r="B16" s="1402"/>
      <c r="C16" s="1744"/>
      <c r="D16" s="1746"/>
      <c r="E16" s="1746"/>
      <c r="F16" s="1747"/>
      <c r="G16" s="1747"/>
      <c r="H16" s="1759"/>
      <c r="I16" s="1728"/>
      <c r="J16" s="1744"/>
    </row>
    <row r="17" s="358" customFormat="1" ht="20.25" customHeight="1" spans="1:10">
      <c r="A17" s="1730" t="s">
        <v>218</v>
      </c>
      <c r="B17" s="1731"/>
      <c r="C17" s="1351"/>
      <c r="D17" s="1400"/>
      <c r="E17" s="1400"/>
      <c r="F17" s="1399"/>
      <c r="G17" s="1399"/>
      <c r="H17" s="1399"/>
      <c r="I17" s="1728"/>
      <c r="J17" s="1351"/>
    </row>
    <row r="18" s="1739" customFormat="1" ht="20.25" customHeight="1" spans="1:10">
      <c r="A18" s="1711" t="s">
        <v>213</v>
      </c>
      <c r="B18" s="1712"/>
      <c r="C18" s="1760"/>
      <c r="D18" s="1761"/>
      <c r="E18" s="1761"/>
      <c r="F18" s="1758"/>
      <c r="G18" s="1758"/>
      <c r="H18" s="1758"/>
      <c r="I18" s="1728"/>
      <c r="J18" s="1760"/>
    </row>
    <row r="19" s="358" customFormat="1" ht="20.25" customHeight="1" spans="1:10">
      <c r="A19" s="373" t="e">
        <f>#REF!</f>
        <v>#REF!</v>
      </c>
      <c r="B19" s="372"/>
      <c r="D19" s="1403"/>
      <c r="E19" s="1403"/>
      <c r="F19" s="1403"/>
      <c r="G19" s="1403" t="e">
        <f>#REF!</f>
        <v>#REF!</v>
      </c>
      <c r="H19" s="375"/>
      <c r="I19" s="375"/>
      <c r="J19" s="373" t="e">
        <f>#REF!</f>
        <v>#REF!</v>
      </c>
    </row>
    <row r="20" s="358" customFormat="1" ht="20.25" customHeight="1" spans="1:9">
      <c r="A20" s="358" t="e">
        <f>#REF!</f>
        <v>#REF!</v>
      </c>
      <c r="B20" s="1405"/>
      <c r="D20" s="1406"/>
      <c r="E20" s="1406"/>
      <c r="F20" s="1407"/>
      <c r="G20" s="1738"/>
      <c r="H20" s="1407"/>
      <c r="I20" s="1407"/>
    </row>
  </sheetData>
  <mergeCells count="14">
    <mergeCell ref="A1:J1"/>
    <mergeCell ref="A16:B16"/>
    <mergeCell ref="A17:B17"/>
    <mergeCell ref="A18:B1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2" right="0.2" top="1.58" bottom="0.65" header="0.8" footer="0.47244094488189"/>
  <pageSetup paperSize="9" orientation="landscape" horizontalDpi="180" verticalDpi="180"/>
  <headerFooter alignWithMargins="0" scaleWithDoc="0">
    <oddHeader>&amp;C&amp;"宋体,加粗"&amp;22&amp;A评估明细表&amp;R
&amp;"宋体,常规"表&amp;"Times New Roman,常规" 3 - 4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J21"/>
  <sheetViews>
    <sheetView showGridLines="0" zoomScaleSheetLayoutView="60" workbookViewId="0">
      <pane xSplit="4" ySplit="4" topLeftCell="E5" activePane="bottomRight" state="frozen"/>
      <selection/>
      <selection pane="topRight"/>
      <selection pane="bottomLeft"/>
      <selection pane="bottomRight" activeCell="A19" sqref="A19:B19"/>
    </sheetView>
  </sheetViews>
  <sheetFormatPr defaultColWidth="9" defaultRowHeight="15"/>
  <cols>
    <col min="1" max="1" width="4" style="1383" customWidth="1"/>
    <col min="2" max="2" width="25.125" style="1384" customWidth="1"/>
    <col min="3" max="3" width="11.75" style="1383" customWidth="1"/>
    <col min="4" max="4" width="9.625" style="1385" customWidth="1"/>
    <col min="5" max="5" width="8.625" style="1385" customWidth="1"/>
    <col min="6" max="6" width="13.625" style="1386" customWidth="1"/>
    <col min="7" max="7" width="13.625" style="1383" customWidth="1"/>
    <col min="8" max="8" width="13.625" style="1386" customWidth="1"/>
    <col min="9" max="9" width="8.625" style="1386" customWidth="1"/>
    <col min="10" max="11" width="13.625" style="1383" customWidth="1"/>
    <col min="12" max="12" width="9" style="1383" hidden="1" customWidth="1"/>
    <col min="13" max="16384" width="9" style="1383"/>
  </cols>
  <sheetData>
    <row r="1" ht="20.25" customHeight="1" spans="1:10">
      <c r="A1" s="1717" t="e">
        <f>#REF!</f>
        <v>#REF!</v>
      </c>
      <c r="B1" s="1717"/>
      <c r="C1" s="1717"/>
      <c r="D1" s="1717"/>
      <c r="E1" s="1717"/>
      <c r="F1" s="1717"/>
      <c r="G1" s="1717"/>
      <c r="H1" s="1717"/>
      <c r="I1" s="1717"/>
      <c r="J1" s="1717"/>
    </row>
    <row r="2" s="387" customFormat="1" ht="20.25" customHeight="1" spans="1:10">
      <c r="A2" s="1388" t="e">
        <f>#REF!</f>
        <v>#REF!</v>
      </c>
      <c r="B2" s="1389"/>
      <c r="C2" s="1390"/>
      <c r="D2" s="1391"/>
      <c r="E2" s="1718"/>
      <c r="F2" s="356"/>
      <c r="G2" s="356"/>
      <c r="H2" s="1390"/>
      <c r="I2" s="1390"/>
      <c r="J2" s="1411" t="e">
        <f>#REF!</f>
        <v>#REF!</v>
      </c>
    </row>
    <row r="3" s="1749" customFormat="1" ht="20.25" customHeight="1" spans="1:10">
      <c r="A3" s="363" t="s">
        <v>28</v>
      </c>
      <c r="B3" s="363" t="s">
        <v>219</v>
      </c>
      <c r="C3" s="363" t="s">
        <v>215</v>
      </c>
      <c r="D3" s="1719" t="s">
        <v>216</v>
      </c>
      <c r="E3" s="1719" t="s">
        <v>217</v>
      </c>
      <c r="F3" s="1720" t="s">
        <v>7</v>
      </c>
      <c r="G3" s="1720" t="s">
        <v>143</v>
      </c>
      <c r="H3" s="1720" t="s">
        <v>9</v>
      </c>
      <c r="I3" s="1720" t="s">
        <v>30</v>
      </c>
      <c r="J3" s="363" t="s">
        <v>168</v>
      </c>
    </row>
    <row r="4" s="1749" customFormat="1" ht="20.25" customHeight="1" spans="1:10">
      <c r="A4" s="366"/>
      <c r="B4" s="366"/>
      <c r="C4" s="366"/>
      <c r="D4" s="1721"/>
      <c r="E4" s="1721"/>
      <c r="F4" s="1722"/>
      <c r="G4" s="1722"/>
      <c r="H4" s="1722"/>
      <c r="I4" s="1722"/>
      <c r="J4" s="366"/>
    </row>
    <row r="5" s="1750" customFormat="1" ht="20.25" customHeight="1" spans="1:10">
      <c r="A5" s="1351"/>
      <c r="B5" s="1397"/>
      <c r="C5" s="1351"/>
      <c r="D5" s="1400"/>
      <c r="E5" s="1400"/>
      <c r="F5" s="1399"/>
      <c r="G5" s="1399"/>
      <c r="H5" s="1399"/>
      <c r="I5" s="1728"/>
      <c r="J5" s="1351"/>
    </row>
    <row r="6" s="1750" customFormat="1" ht="20.25" customHeight="1" spans="1:10">
      <c r="A6" s="1351"/>
      <c r="B6" s="1397"/>
      <c r="C6" s="1351"/>
      <c r="D6" s="1400"/>
      <c r="E6" s="1400"/>
      <c r="F6" s="1399"/>
      <c r="G6" s="1399"/>
      <c r="H6" s="1399"/>
      <c r="I6" s="1728"/>
      <c r="J6" s="1351"/>
    </row>
    <row r="7" s="1750" customFormat="1" ht="20.25" customHeight="1" spans="1:10">
      <c r="A7" s="1351"/>
      <c r="B7" s="1397"/>
      <c r="C7" s="1351"/>
      <c r="D7" s="1400"/>
      <c r="E7" s="1400"/>
      <c r="F7" s="1399"/>
      <c r="G7" s="1399"/>
      <c r="H7" s="1399"/>
      <c r="I7" s="1728"/>
      <c r="J7" s="1351"/>
    </row>
    <row r="8" s="1750" customFormat="1" ht="20.25" customHeight="1" spans="1:10">
      <c r="A8" s="1351"/>
      <c r="B8" s="1397"/>
      <c r="C8" s="1349"/>
      <c r="D8" s="1400"/>
      <c r="E8" s="1400"/>
      <c r="F8" s="1399"/>
      <c r="G8" s="1399"/>
      <c r="H8" s="1399"/>
      <c r="I8" s="1728"/>
      <c r="J8" s="1351"/>
    </row>
    <row r="9" s="1750" customFormat="1" ht="20.25" customHeight="1" spans="1:10">
      <c r="A9" s="1351"/>
      <c r="B9" s="1397"/>
      <c r="C9" s="1349"/>
      <c r="D9" s="1400"/>
      <c r="E9" s="1400"/>
      <c r="F9" s="1399"/>
      <c r="G9" s="1399"/>
      <c r="H9" s="1399"/>
      <c r="I9" s="1728"/>
      <c r="J9" s="1351"/>
    </row>
    <row r="10" s="1750" customFormat="1" ht="20.25" customHeight="1" spans="1:10">
      <c r="A10" s="1351"/>
      <c r="B10" s="1397"/>
      <c r="C10" s="1349"/>
      <c r="D10" s="1400"/>
      <c r="E10" s="1400"/>
      <c r="F10" s="1399"/>
      <c r="G10" s="1399"/>
      <c r="H10" s="1399"/>
      <c r="I10" s="1728"/>
      <c r="J10" s="1351"/>
    </row>
    <row r="11" s="1750" customFormat="1" ht="20.25" customHeight="1" spans="1:10">
      <c r="A11" s="1351"/>
      <c r="B11" s="1397"/>
      <c r="C11" s="1349"/>
      <c r="D11" s="1400"/>
      <c r="E11" s="1400"/>
      <c r="F11" s="1399"/>
      <c r="G11" s="1399"/>
      <c r="H11" s="1399"/>
      <c r="I11" s="1728"/>
      <c r="J11" s="1351"/>
    </row>
    <row r="12" s="1750" customFormat="1" ht="20.25" customHeight="1" spans="1:10">
      <c r="A12" s="1351"/>
      <c r="B12" s="1397"/>
      <c r="C12" s="1349"/>
      <c r="D12" s="1400"/>
      <c r="E12" s="1400"/>
      <c r="F12" s="1399"/>
      <c r="G12" s="1399"/>
      <c r="H12" s="1399"/>
      <c r="I12" s="1728"/>
      <c r="J12" s="1351"/>
    </row>
    <row r="13" s="1750" customFormat="1" ht="20.25" customHeight="1" spans="1:10">
      <c r="A13" s="1351"/>
      <c r="B13" s="1397"/>
      <c r="C13" s="1349"/>
      <c r="D13" s="1400"/>
      <c r="E13" s="1400"/>
      <c r="F13" s="1399"/>
      <c r="G13" s="1399"/>
      <c r="H13" s="1399"/>
      <c r="I13" s="1728"/>
      <c r="J13" s="1351"/>
    </row>
    <row r="14" s="1750" customFormat="1" ht="20.25" customHeight="1" spans="1:10">
      <c r="A14" s="1351"/>
      <c r="B14" s="1397"/>
      <c r="C14" s="1349"/>
      <c r="D14" s="1398"/>
      <c r="E14" s="1398"/>
      <c r="F14" s="1399"/>
      <c r="G14" s="1399"/>
      <c r="H14" s="1399"/>
      <c r="I14" s="1728"/>
      <c r="J14" s="1351"/>
    </row>
    <row r="15" s="1750" customFormat="1" ht="20.25" customHeight="1" spans="1:10">
      <c r="A15" s="1351"/>
      <c r="B15" s="1397"/>
      <c r="C15" s="1351"/>
      <c r="D15" s="1400"/>
      <c r="E15" s="1400"/>
      <c r="F15" s="1399"/>
      <c r="G15" s="1399"/>
      <c r="H15" s="1399"/>
      <c r="I15" s="1728"/>
      <c r="J15" s="1351"/>
    </row>
    <row r="16" s="1750" customFormat="1" ht="20.25" customHeight="1" spans="1:10">
      <c r="A16" s="1351"/>
      <c r="B16" s="1397"/>
      <c r="C16" s="1351"/>
      <c r="D16" s="1400"/>
      <c r="E16" s="1400"/>
      <c r="F16" s="1399"/>
      <c r="G16" s="1399"/>
      <c r="H16" s="1399"/>
      <c r="I16" s="1728"/>
      <c r="J16" s="1351"/>
    </row>
    <row r="17" s="1750" customFormat="1" ht="20.25" customHeight="1" spans="1:10">
      <c r="A17" s="1401" t="s">
        <v>213</v>
      </c>
      <c r="B17" s="1402"/>
      <c r="C17" s="1351"/>
      <c r="D17" s="1400"/>
      <c r="E17" s="1400"/>
      <c r="F17" s="1399"/>
      <c r="G17" s="1399"/>
      <c r="H17" s="1399"/>
      <c r="I17" s="1728"/>
      <c r="J17" s="1351"/>
    </row>
    <row r="18" s="1750" customFormat="1" ht="20.25" customHeight="1" spans="1:10">
      <c r="A18" s="1730" t="s">
        <v>220</v>
      </c>
      <c r="B18" s="1731"/>
      <c r="C18" s="1351"/>
      <c r="D18" s="1400"/>
      <c r="E18" s="1400"/>
      <c r="F18" s="1399"/>
      <c r="G18" s="1399"/>
      <c r="H18" s="1399"/>
      <c r="I18" s="1728"/>
      <c r="J18" s="1351"/>
    </row>
    <row r="19" s="1750" customFormat="1" ht="20.25" customHeight="1" spans="1:10">
      <c r="A19" s="1732" t="s">
        <v>221</v>
      </c>
      <c r="B19" s="1733"/>
      <c r="C19" s="1734"/>
      <c r="D19" s="1735"/>
      <c r="E19" s="1735"/>
      <c r="F19" s="1736"/>
      <c r="G19" s="1736"/>
      <c r="H19" s="1736"/>
      <c r="I19" s="1728"/>
      <c r="J19" s="1734"/>
    </row>
    <row r="20" s="1750" customFormat="1" ht="20.25" customHeight="1" spans="1:10">
      <c r="A20" s="373" t="e">
        <f>#REF!</f>
        <v>#REF!</v>
      </c>
      <c r="B20" s="372"/>
      <c r="C20" s="358"/>
      <c r="D20" s="1403"/>
      <c r="E20" s="358"/>
      <c r="F20" s="358"/>
      <c r="H20" s="1403" t="e">
        <f>#REF!</f>
        <v>#REF!</v>
      </c>
      <c r="I20" s="1404"/>
      <c r="J20" s="373" t="e">
        <f>#REF!</f>
        <v>#REF!</v>
      </c>
    </row>
    <row r="21" s="1750" customFormat="1" ht="20.25" customHeight="1" spans="1:10">
      <c r="A21" s="358" t="e">
        <f>#REF!</f>
        <v>#REF!</v>
      </c>
      <c r="B21" s="1405"/>
      <c r="C21" s="358"/>
      <c r="D21" s="1406"/>
      <c r="E21" s="1406"/>
      <c r="F21" s="1407"/>
      <c r="G21" s="1738"/>
      <c r="H21" s="1407"/>
      <c r="I21" s="1407"/>
      <c r="J21" s="358"/>
    </row>
  </sheetData>
  <mergeCells count="14">
    <mergeCell ref="A1:J1"/>
    <mergeCell ref="A17:B17"/>
    <mergeCell ref="A18:B18"/>
    <mergeCell ref="A19:B19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196850393700787" right="0.196850393700787" top="1.56" bottom="0.826771653543307" header="0.94488188976378" footer="0.236220472440945"/>
  <pageSetup paperSize="9" orientation="landscape" horizontalDpi="180" verticalDpi="180"/>
  <headerFooter alignWithMargins="0" scaleWithDoc="0">
    <oddHeader>&amp;C&amp;"宋体,加粗"&amp;22&amp;A评估明细表&amp;R
&amp;"宋体,常规"表&amp;"Times New Roman,常规" 3 - 5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K21"/>
  <sheetViews>
    <sheetView showGridLines="0" zoomScaleSheetLayoutView="60" workbookViewId="0">
      <pane xSplit="2" ySplit="4" topLeftCell="C8" activePane="bottomRight" state="frozen"/>
      <selection/>
      <selection pane="topRight"/>
      <selection pane="bottomLeft"/>
      <selection pane="bottomRight" activeCell="A19" sqref="A19:B19"/>
    </sheetView>
  </sheetViews>
  <sheetFormatPr defaultColWidth="9" defaultRowHeight="15"/>
  <cols>
    <col min="1" max="1" width="4" style="1383" customWidth="1"/>
    <col min="2" max="2" width="25.625" style="1384" customWidth="1"/>
    <col min="3" max="3" width="9.625" style="1385" customWidth="1"/>
    <col min="4" max="4" width="12.625" style="1385" customWidth="1"/>
    <col min="5" max="5" width="9.625" style="1383" customWidth="1"/>
    <col min="6" max="6" width="8.5" style="1383" customWidth="1"/>
    <col min="7" max="7" width="13.625" style="1386" customWidth="1"/>
    <col min="8" max="8" width="13.625" style="1383" customWidth="1"/>
    <col min="9" max="9" width="13.625" style="1386" customWidth="1"/>
    <col min="10" max="10" width="7.625" style="1386" customWidth="1"/>
    <col min="11" max="11" width="8.625" style="1383" customWidth="1"/>
    <col min="12" max="12" width="9" style="1383"/>
    <col min="13" max="13" width="3.375" style="1383" customWidth="1"/>
    <col min="14" max="14" width="8.375" style="1383" hidden="1" customWidth="1"/>
    <col min="15" max="16384" width="9" style="1383"/>
  </cols>
  <sheetData>
    <row r="1" s="377" customFormat="1" ht="19.5" customHeight="1" spans="1:11">
      <c r="A1" s="1748" t="e">
        <f>#REF!</f>
        <v>#REF!</v>
      </c>
      <c r="B1" s="1748"/>
      <c r="C1" s="1748"/>
      <c r="D1" s="1748"/>
      <c r="E1" s="1748"/>
      <c r="F1" s="1748"/>
      <c r="G1" s="1748"/>
      <c r="H1" s="1748"/>
      <c r="I1" s="1748"/>
      <c r="J1" s="1748"/>
      <c r="K1" s="1748"/>
    </row>
    <row r="2" s="356" customFormat="1" ht="20.25" customHeight="1" spans="1:11">
      <c r="A2" s="1388" t="e">
        <f>#REF!</f>
        <v>#REF!</v>
      </c>
      <c r="B2" s="1389"/>
      <c r="C2" s="1391"/>
      <c r="D2" s="1391"/>
      <c r="E2" s="1390"/>
      <c r="F2" s="1390"/>
      <c r="H2" s="1743"/>
      <c r="I2" s="1390"/>
      <c r="J2" s="1390"/>
      <c r="K2" s="1411" t="e">
        <f>#REF!</f>
        <v>#REF!</v>
      </c>
    </row>
    <row r="3" s="1382" customFormat="1" ht="19.5" customHeight="1" spans="1:11">
      <c r="A3" s="391" t="s">
        <v>28</v>
      </c>
      <c r="B3" s="363" t="s">
        <v>214</v>
      </c>
      <c r="C3" s="1719" t="s">
        <v>216</v>
      </c>
      <c r="D3" s="1719" t="s">
        <v>222</v>
      </c>
      <c r="E3" s="363" t="s">
        <v>223</v>
      </c>
      <c r="F3" s="363" t="s">
        <v>224</v>
      </c>
      <c r="G3" s="1720" t="s">
        <v>7</v>
      </c>
      <c r="H3" s="1720" t="s">
        <v>143</v>
      </c>
      <c r="I3" s="1720" t="s">
        <v>9</v>
      </c>
      <c r="J3" s="1720" t="s">
        <v>30</v>
      </c>
      <c r="K3" s="363" t="s">
        <v>168</v>
      </c>
    </row>
    <row r="4" s="1382" customFormat="1" ht="19.5" customHeight="1" spans="1:11">
      <c r="A4" s="397"/>
      <c r="B4" s="366"/>
      <c r="C4" s="1721"/>
      <c r="D4" s="1721"/>
      <c r="E4" s="366"/>
      <c r="F4" s="366"/>
      <c r="G4" s="1722"/>
      <c r="H4" s="1722"/>
      <c r="I4" s="1722"/>
      <c r="J4" s="1722"/>
      <c r="K4" s="366"/>
    </row>
    <row r="5" s="358" customFormat="1" ht="19.5" customHeight="1" spans="1:11">
      <c r="A5" s="1351"/>
      <c r="B5" s="1397"/>
      <c r="C5" s="1400"/>
      <c r="D5" s="1400"/>
      <c r="E5" s="1349"/>
      <c r="F5" s="1349"/>
      <c r="G5" s="1399"/>
      <c r="H5" s="1399"/>
      <c r="I5" s="1399"/>
      <c r="J5" s="1399"/>
      <c r="K5" s="1351"/>
    </row>
    <row r="6" s="358" customFormat="1" ht="19.5" customHeight="1" spans="1:11">
      <c r="A6" s="1351"/>
      <c r="B6" s="1397"/>
      <c r="C6" s="1400"/>
      <c r="D6" s="1400"/>
      <c r="E6" s="1349"/>
      <c r="F6" s="1349"/>
      <c r="G6" s="1399"/>
      <c r="H6" s="1399"/>
      <c r="I6" s="1399"/>
      <c r="J6" s="1399"/>
      <c r="K6" s="1351"/>
    </row>
    <row r="7" s="358" customFormat="1" ht="19.5" customHeight="1" spans="1:11">
      <c r="A7" s="1351"/>
      <c r="B7" s="1397"/>
      <c r="C7" s="1400"/>
      <c r="D7" s="1400"/>
      <c r="E7" s="1349"/>
      <c r="F7" s="1349"/>
      <c r="G7" s="1399"/>
      <c r="H7" s="1399"/>
      <c r="I7" s="1399"/>
      <c r="J7" s="1399"/>
      <c r="K7" s="1351"/>
    </row>
    <row r="8" s="358" customFormat="1" ht="19.5" customHeight="1" spans="1:11">
      <c r="A8" s="1351"/>
      <c r="B8" s="1397"/>
      <c r="C8" s="1398"/>
      <c r="D8" s="1398"/>
      <c r="E8" s="1349"/>
      <c r="F8" s="1349"/>
      <c r="G8" s="1399"/>
      <c r="H8" s="1399"/>
      <c r="I8" s="1399"/>
      <c r="J8" s="1399"/>
      <c r="K8" s="1351"/>
    </row>
    <row r="9" s="358" customFormat="1" ht="19.5" customHeight="1" spans="1:11">
      <c r="A9" s="1351"/>
      <c r="B9" s="1397"/>
      <c r="C9" s="1400"/>
      <c r="D9" s="1400"/>
      <c r="E9" s="1351"/>
      <c r="F9" s="1351"/>
      <c r="G9" s="1399"/>
      <c r="H9" s="1399"/>
      <c r="I9" s="1399"/>
      <c r="J9" s="1399"/>
      <c r="K9" s="1351"/>
    </row>
    <row r="10" s="358" customFormat="1" ht="19.5" customHeight="1" spans="1:11">
      <c r="A10" s="1351"/>
      <c r="B10" s="1397"/>
      <c r="C10" s="1400"/>
      <c r="D10" s="1400"/>
      <c r="E10" s="1351"/>
      <c r="F10" s="1351"/>
      <c r="G10" s="1399"/>
      <c r="H10" s="1399"/>
      <c r="I10" s="1399"/>
      <c r="J10" s="1399"/>
      <c r="K10" s="1351"/>
    </row>
    <row r="11" s="358" customFormat="1" ht="19.5" customHeight="1" spans="1:11">
      <c r="A11" s="1351"/>
      <c r="B11" s="1397"/>
      <c r="C11" s="1400"/>
      <c r="D11" s="1400"/>
      <c r="E11" s="1351"/>
      <c r="F11" s="1351"/>
      <c r="G11" s="1399"/>
      <c r="H11" s="1399"/>
      <c r="I11" s="1399"/>
      <c r="J11" s="1399"/>
      <c r="K11" s="1351"/>
    </row>
    <row r="12" s="358" customFormat="1" ht="19.5" customHeight="1" spans="1:11">
      <c r="A12" s="1351"/>
      <c r="B12" s="1397"/>
      <c r="C12" s="1400"/>
      <c r="D12" s="1400"/>
      <c r="E12" s="1349"/>
      <c r="F12" s="1349"/>
      <c r="G12" s="1399"/>
      <c r="H12" s="1399"/>
      <c r="I12" s="1399"/>
      <c r="J12" s="1399"/>
      <c r="K12" s="1351"/>
    </row>
    <row r="13" s="358" customFormat="1" ht="19.5" customHeight="1" spans="1:11">
      <c r="A13" s="1351"/>
      <c r="B13" s="1397"/>
      <c r="C13" s="1400"/>
      <c r="D13" s="1400"/>
      <c r="E13" s="1349"/>
      <c r="F13" s="1349"/>
      <c r="G13" s="1399"/>
      <c r="H13" s="1399"/>
      <c r="I13" s="1399"/>
      <c r="J13" s="1399"/>
      <c r="K13" s="1351"/>
    </row>
    <row r="14" s="358" customFormat="1" ht="19.5" customHeight="1" spans="1:11">
      <c r="A14" s="1351"/>
      <c r="B14" s="1397"/>
      <c r="C14" s="1400"/>
      <c r="D14" s="1400"/>
      <c r="E14" s="1349"/>
      <c r="F14" s="1349"/>
      <c r="G14" s="1399"/>
      <c r="H14" s="1399"/>
      <c r="I14" s="1399"/>
      <c r="J14" s="1399"/>
      <c r="K14" s="1351"/>
    </row>
    <row r="15" s="358" customFormat="1" ht="19.5" customHeight="1" spans="1:11">
      <c r="A15" s="1351"/>
      <c r="B15" s="1397"/>
      <c r="C15" s="1400"/>
      <c r="D15" s="1400"/>
      <c r="E15" s="1349"/>
      <c r="F15" s="1349"/>
      <c r="G15" s="1399"/>
      <c r="H15" s="1399"/>
      <c r="I15" s="1399"/>
      <c r="J15" s="1399"/>
      <c r="K15" s="1351"/>
    </row>
    <row r="16" s="358" customFormat="1" ht="19.5" customHeight="1" spans="1:11">
      <c r="A16" s="1351"/>
      <c r="B16" s="1397"/>
      <c r="C16" s="1400"/>
      <c r="D16" s="1400"/>
      <c r="E16" s="1349"/>
      <c r="F16" s="1349"/>
      <c r="G16" s="1399"/>
      <c r="H16" s="1399"/>
      <c r="I16" s="1399"/>
      <c r="J16" s="1399"/>
      <c r="K16" s="1351"/>
    </row>
    <row r="17" s="358" customFormat="1" ht="19.5" customHeight="1" spans="1:11">
      <c r="A17" s="1351"/>
      <c r="B17" s="1397"/>
      <c r="C17" s="1400"/>
      <c r="D17" s="1400"/>
      <c r="E17" s="1349"/>
      <c r="F17" s="1349"/>
      <c r="G17" s="1399"/>
      <c r="H17" s="1399"/>
      <c r="I17" s="1399"/>
      <c r="J17" s="1399"/>
      <c r="K17" s="1351"/>
    </row>
    <row r="18" s="358" customFormat="1" ht="19.5" customHeight="1" spans="1:11">
      <c r="A18" s="1351"/>
      <c r="B18" s="1397"/>
      <c r="C18" s="1400"/>
      <c r="D18" s="1400"/>
      <c r="E18" s="1349"/>
      <c r="F18" s="1349"/>
      <c r="G18" s="1399"/>
      <c r="H18" s="1399"/>
      <c r="I18" s="1399"/>
      <c r="J18" s="1399"/>
      <c r="K18" s="1351"/>
    </row>
    <row r="19" s="1739" customFormat="1" ht="19.5" customHeight="1" spans="1:11">
      <c r="A19" s="1732" t="s">
        <v>221</v>
      </c>
      <c r="B19" s="1733"/>
      <c r="C19" s="1746"/>
      <c r="D19" s="1746"/>
      <c r="E19" s="1744"/>
      <c r="F19" s="1744"/>
      <c r="G19" s="1747"/>
      <c r="H19" s="1747"/>
      <c r="I19" s="1747"/>
      <c r="J19" s="1747"/>
      <c r="K19" s="1744"/>
    </row>
    <row r="20" s="358" customFormat="1" ht="19.5" customHeight="1" spans="1:11">
      <c r="A20" s="373" t="e">
        <f>#REF!</f>
        <v>#REF!</v>
      </c>
      <c r="B20" s="372"/>
      <c r="C20" s="1403"/>
      <c r="G20" s="375"/>
      <c r="H20" s="1403" t="e">
        <f>#REF!</f>
        <v>#REF!</v>
      </c>
      <c r="I20" s="375"/>
      <c r="J20" s="375"/>
      <c r="K20" s="373" t="e">
        <f>#REF!</f>
        <v>#REF!</v>
      </c>
    </row>
    <row r="21" s="358" customFormat="1" ht="19.5" customHeight="1" spans="1:10">
      <c r="A21" s="358" t="e">
        <f>#REF!</f>
        <v>#REF!</v>
      </c>
      <c r="B21" s="1405"/>
      <c r="C21" s="1406"/>
      <c r="D21" s="1406"/>
      <c r="G21" s="1407"/>
      <c r="H21" s="1738"/>
      <c r="I21" s="1407"/>
      <c r="J21" s="1407"/>
    </row>
  </sheetData>
  <mergeCells count="13">
    <mergeCell ref="A1:K1"/>
    <mergeCell ref="A19:B19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rintOptions horizontalCentered="1"/>
  <pageMargins left="0.47244094488189" right="0.433070866141732" top="1.63" bottom="0.236220472440945" header="0.85" footer="0.196850393700787"/>
  <pageSetup paperSize="9" orientation="landscape" horizontalDpi="180" verticalDpi="180"/>
  <headerFooter alignWithMargins="0" scaleWithDoc="0">
    <oddHeader>&amp;C&amp;"宋体,加粗"&amp;22&amp;A评估明细表&amp;R
&amp;"宋体,常规"表&amp;"Times New Roman,常规" 3 - 6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I20"/>
  <sheetViews>
    <sheetView showGridLines="0" zoomScaleSheetLayoutView="60" workbookViewId="0">
      <pane xSplit="2" ySplit="4" topLeftCell="C5" activePane="bottomRight" state="frozen"/>
      <selection/>
      <selection pane="topRight"/>
      <selection pane="bottomLeft"/>
      <selection pane="bottomRight" activeCell="B18" sqref="B18"/>
    </sheetView>
  </sheetViews>
  <sheetFormatPr defaultColWidth="9" defaultRowHeight="15"/>
  <cols>
    <col min="1" max="1" width="5.125" style="1383" customWidth="1"/>
    <col min="2" max="2" width="30.75" style="1384" customWidth="1"/>
    <col min="3" max="3" width="10.625" style="1385" customWidth="1"/>
    <col min="4" max="4" width="19.625" style="1385" customWidth="1"/>
    <col min="5" max="5" width="13.625" style="1386" customWidth="1"/>
    <col min="6" max="6" width="13.625" style="1383" customWidth="1"/>
    <col min="7" max="7" width="13.625" style="1386" customWidth="1"/>
    <col min="8" max="8" width="8.375" style="1386" customWidth="1"/>
    <col min="9" max="9" width="9.625" style="1383" customWidth="1"/>
    <col min="10" max="10" width="2.625" style="1383" customWidth="1"/>
    <col min="11" max="11" width="9" style="1383" hidden="1" customWidth="1"/>
    <col min="12" max="12" width="1.25" style="1383" customWidth="1"/>
    <col min="13" max="16384" width="9" style="1383"/>
  </cols>
  <sheetData>
    <row r="1" s="377" customFormat="1" ht="20.25" customHeight="1" spans="2:8">
      <c r="B1" s="1740"/>
      <c r="C1" s="1741"/>
      <c r="D1" s="1741"/>
      <c r="E1" s="1742" t="e">
        <f>#REF!</f>
        <v>#REF!</v>
      </c>
      <c r="G1" s="1742"/>
      <c r="H1" s="1742"/>
    </row>
    <row r="2" s="356" customFormat="1" ht="20.25" customHeight="1" spans="1:9">
      <c r="A2" s="1388" t="e">
        <f>#REF!</f>
        <v>#REF!</v>
      </c>
      <c r="B2" s="1389"/>
      <c r="C2" s="1391"/>
      <c r="D2" s="1391"/>
      <c r="F2" s="1743"/>
      <c r="G2" s="1390"/>
      <c r="H2" s="1390"/>
      <c r="I2" s="1411" t="e">
        <f>#REF!</f>
        <v>#REF!</v>
      </c>
    </row>
    <row r="3" s="1382" customFormat="1" ht="20.25" customHeight="1" spans="1:9">
      <c r="A3" s="391" t="s">
        <v>28</v>
      </c>
      <c r="B3" s="363" t="s">
        <v>225</v>
      </c>
      <c r="C3" s="1719" t="s">
        <v>216</v>
      </c>
      <c r="D3" s="1719" t="s">
        <v>226</v>
      </c>
      <c r="E3" s="1720" t="s">
        <v>7</v>
      </c>
      <c r="F3" s="1720" t="s">
        <v>143</v>
      </c>
      <c r="G3" s="1720" t="s">
        <v>9</v>
      </c>
      <c r="H3" s="1720" t="s">
        <v>30</v>
      </c>
      <c r="I3" s="363" t="s">
        <v>168</v>
      </c>
    </row>
    <row r="4" s="1382" customFormat="1" ht="20.25" customHeight="1" spans="1:9">
      <c r="A4" s="397"/>
      <c r="B4" s="366"/>
      <c r="C4" s="1721"/>
      <c r="D4" s="1721"/>
      <c r="E4" s="1722"/>
      <c r="F4" s="1722"/>
      <c r="G4" s="1722"/>
      <c r="H4" s="1722"/>
      <c r="I4" s="366"/>
    </row>
    <row r="5" s="358" customFormat="1" ht="20.25" customHeight="1" spans="1:9">
      <c r="A5" s="1351"/>
      <c r="B5" s="1397"/>
      <c r="C5" s="1398" t="s">
        <v>167</v>
      </c>
      <c r="D5" s="1398"/>
      <c r="E5" s="1399"/>
      <c r="F5" s="1399"/>
      <c r="G5" s="1399"/>
      <c r="H5" s="1399"/>
      <c r="I5" s="1351"/>
    </row>
    <row r="6" s="358" customFormat="1" ht="20.25" customHeight="1" spans="1:9">
      <c r="A6" s="1351"/>
      <c r="B6" s="1397"/>
      <c r="C6" s="1398"/>
      <c r="D6" s="1398"/>
      <c r="E6" s="1399"/>
      <c r="F6" s="1399"/>
      <c r="G6" s="1399"/>
      <c r="H6" s="1399"/>
      <c r="I6" s="1351"/>
    </row>
    <row r="7" s="358" customFormat="1" ht="20.25" customHeight="1" spans="1:9">
      <c r="A7" s="1351"/>
      <c r="B7" s="1397"/>
      <c r="C7" s="1400"/>
      <c r="D7" s="1400"/>
      <c r="E7" s="1399"/>
      <c r="F7" s="1399"/>
      <c r="G7" s="1399"/>
      <c r="H7" s="1399"/>
      <c r="I7" s="1351"/>
    </row>
    <row r="8" s="358" customFormat="1" ht="20.25" customHeight="1" spans="1:9">
      <c r="A8" s="1351"/>
      <c r="B8" s="1397"/>
      <c r="C8" s="1400"/>
      <c r="D8" s="1400"/>
      <c r="E8" s="1399"/>
      <c r="F8" s="1399"/>
      <c r="G8" s="1399"/>
      <c r="H8" s="1399"/>
      <c r="I8" s="1351"/>
    </row>
    <row r="9" s="358" customFormat="1" ht="20.25" customHeight="1" spans="1:9">
      <c r="A9" s="1351"/>
      <c r="B9" s="1397"/>
      <c r="C9" s="1400"/>
      <c r="D9" s="1400"/>
      <c r="E9" s="1399"/>
      <c r="F9" s="1399"/>
      <c r="G9" s="1399"/>
      <c r="H9" s="1399"/>
      <c r="I9" s="1351"/>
    </row>
    <row r="10" s="358" customFormat="1" ht="20.25" customHeight="1" spans="1:9">
      <c r="A10" s="1351"/>
      <c r="B10" s="1397"/>
      <c r="C10" s="1400"/>
      <c r="D10" s="1400"/>
      <c r="E10" s="1399"/>
      <c r="F10" s="1399"/>
      <c r="G10" s="1399"/>
      <c r="H10" s="1399"/>
      <c r="I10" s="1351"/>
    </row>
    <row r="11" s="358" customFormat="1" ht="20.25" customHeight="1" spans="1:9">
      <c r="A11" s="1351"/>
      <c r="B11" s="1397"/>
      <c r="C11" s="1400"/>
      <c r="D11" s="1400"/>
      <c r="E11" s="1399"/>
      <c r="F11" s="1399"/>
      <c r="G11" s="1399"/>
      <c r="H11" s="1399"/>
      <c r="I11" s="1351"/>
    </row>
    <row r="12" s="358" customFormat="1" ht="20.25" customHeight="1" spans="1:9">
      <c r="A12" s="1351"/>
      <c r="B12" s="1397"/>
      <c r="C12" s="1400"/>
      <c r="D12" s="1400"/>
      <c r="E12" s="1399"/>
      <c r="F12" s="1399"/>
      <c r="G12" s="1399"/>
      <c r="H12" s="1399"/>
      <c r="I12" s="1351"/>
    </row>
    <row r="13" s="358" customFormat="1" ht="20.25" customHeight="1" spans="1:9">
      <c r="A13" s="1351"/>
      <c r="B13" s="1397"/>
      <c r="C13" s="1400"/>
      <c r="D13" s="1400"/>
      <c r="E13" s="1399"/>
      <c r="F13" s="1399"/>
      <c r="G13" s="1399"/>
      <c r="H13" s="1399"/>
      <c r="I13" s="1351"/>
    </row>
    <row r="14" s="358" customFormat="1" ht="20.25" customHeight="1" spans="1:9">
      <c r="A14" s="1351"/>
      <c r="B14" s="1397"/>
      <c r="C14" s="1398"/>
      <c r="D14" s="1398"/>
      <c r="E14" s="1399"/>
      <c r="F14" s="1399"/>
      <c r="G14" s="1399"/>
      <c r="H14" s="1399"/>
      <c r="I14" s="1351"/>
    </row>
    <row r="15" s="358" customFormat="1" ht="20.25" customHeight="1" spans="1:9">
      <c r="A15" s="1351"/>
      <c r="B15" s="1397"/>
      <c r="C15" s="1400"/>
      <c r="D15" s="1400"/>
      <c r="E15" s="1399"/>
      <c r="F15" s="1399"/>
      <c r="G15" s="1399"/>
      <c r="H15" s="1399"/>
      <c r="I15" s="1351"/>
    </row>
    <row r="16" s="358" customFormat="1" ht="20.25" customHeight="1" spans="1:9">
      <c r="A16" s="1351"/>
      <c r="B16" s="1397"/>
      <c r="C16" s="1400"/>
      <c r="D16" s="1400"/>
      <c r="E16" s="1399"/>
      <c r="F16" s="1399"/>
      <c r="G16" s="1399"/>
      <c r="H16" s="1399"/>
      <c r="I16" s="1351"/>
    </row>
    <row r="17" s="358" customFormat="1" ht="20.25" customHeight="1" spans="1:9">
      <c r="A17" s="1351"/>
      <c r="B17" s="1397"/>
      <c r="C17" s="1400"/>
      <c r="D17" s="1400"/>
      <c r="E17" s="1399"/>
      <c r="F17" s="1399"/>
      <c r="G17" s="1399"/>
      <c r="H17" s="1399"/>
      <c r="I17" s="1351"/>
    </row>
    <row r="18" s="1739" customFormat="1" ht="20.25" customHeight="1" spans="1:9">
      <c r="A18" s="1744"/>
      <c r="B18" s="1745" t="s">
        <v>227</v>
      </c>
      <c r="C18" s="1746"/>
      <c r="D18" s="1746"/>
      <c r="E18" s="1747"/>
      <c r="F18" s="1747"/>
      <c r="G18" s="1747"/>
      <c r="H18" s="1747"/>
      <c r="I18" s="1744"/>
    </row>
    <row r="19" s="358" customFormat="1" ht="20.25" customHeight="1" spans="1:9">
      <c r="A19" s="373" t="e">
        <f>#REF!</f>
        <v>#REF!</v>
      </c>
      <c r="B19" s="372"/>
      <c r="C19" s="1403"/>
      <c r="E19" s="375"/>
      <c r="G19" s="1403" t="e">
        <f>#REF!</f>
        <v>#REF!</v>
      </c>
      <c r="H19" s="375"/>
      <c r="I19" s="373" t="e">
        <f>#REF!</f>
        <v>#REF!</v>
      </c>
    </row>
    <row r="20" s="358" customFormat="1" ht="20.25" customHeight="1" spans="1:8">
      <c r="A20" s="358" t="e">
        <f>#REF!</f>
        <v>#REF!</v>
      </c>
      <c r="B20" s="1405"/>
      <c r="C20" s="1406"/>
      <c r="D20" s="1406"/>
      <c r="E20" s="1407"/>
      <c r="F20" s="1738"/>
      <c r="G20" s="1407"/>
      <c r="H20" s="1407"/>
    </row>
  </sheetData>
  <mergeCells count="9"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.55" right="0.2" top="1.61" bottom="0.65" header="1.04" footer="0.47244094488189"/>
  <pageSetup paperSize="9" orientation="landscape" horizontalDpi="180" verticalDpi="180"/>
  <headerFooter alignWithMargins="0" scaleWithDoc="0">
    <oddHeader>&amp;C&amp;"宋体,加粗"&amp;22应收股利（应收利润）评估明细表&amp;R
&amp;"宋体,常规"表&amp;"Times New Roman,常规" 3 - 7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J25"/>
  <sheetViews>
    <sheetView showGridLines="0" zoomScaleSheetLayoutView="60" workbookViewId="0">
      <pane xSplit="4" ySplit="4" topLeftCell="E5" activePane="bottomRight" state="frozen"/>
      <selection/>
      <selection pane="topRight"/>
      <selection pane="bottomLeft"/>
      <selection pane="bottomRight" activeCell="A19" sqref="A19:B19"/>
    </sheetView>
  </sheetViews>
  <sheetFormatPr defaultColWidth="9" defaultRowHeight="15"/>
  <cols>
    <col min="1" max="1" width="5.125" style="1383" customWidth="1"/>
    <col min="2" max="2" width="31.75" style="1384" customWidth="1"/>
    <col min="3" max="3" width="10.625" style="1383" customWidth="1"/>
    <col min="4" max="4" width="10.625" style="1385" customWidth="1"/>
    <col min="5" max="5" width="7.625" style="1385" customWidth="1"/>
    <col min="6" max="6" width="13.625" style="1386" customWidth="1"/>
    <col min="7" max="7" width="13.625" style="1383" customWidth="1"/>
    <col min="8" max="8" width="13.625" style="1386" customWidth="1"/>
    <col min="9" max="9" width="8.625" style="1386" customWidth="1"/>
    <col min="10" max="10" width="8.625" style="1383" customWidth="1"/>
    <col min="11" max="16384" width="9" style="1383"/>
  </cols>
  <sheetData>
    <row r="1" s="377" customFormat="1" ht="20.25" customHeight="1" spans="1:10">
      <c r="A1" s="1717" t="e">
        <f>#REF!</f>
        <v>#REF!</v>
      </c>
      <c r="B1" s="1717"/>
      <c r="C1" s="1717"/>
      <c r="D1" s="1717"/>
      <c r="E1" s="1717"/>
      <c r="F1" s="1717"/>
      <c r="G1" s="1717"/>
      <c r="H1" s="1717"/>
      <c r="I1" s="1717"/>
      <c r="J1" s="1717"/>
    </row>
    <row r="2" s="356" customFormat="1" ht="20.25" customHeight="1" spans="1:10">
      <c r="A2" s="1388" t="e">
        <f>#REF!</f>
        <v>#REF!</v>
      </c>
      <c r="B2" s="1389"/>
      <c r="C2" s="1390"/>
      <c r="D2" s="1391"/>
      <c r="E2" s="1718"/>
      <c r="H2" s="1390"/>
      <c r="I2" s="1390"/>
      <c r="J2" s="1411" t="e">
        <f>#REF!</f>
        <v>#REF!</v>
      </c>
    </row>
    <row r="3" s="1382" customFormat="1" ht="20.25" customHeight="1" spans="1:10">
      <c r="A3" s="363" t="s">
        <v>28</v>
      </c>
      <c r="B3" s="363" t="s">
        <v>228</v>
      </c>
      <c r="C3" s="363" t="s">
        <v>215</v>
      </c>
      <c r="D3" s="1719" t="s">
        <v>216</v>
      </c>
      <c r="E3" s="1719" t="s">
        <v>217</v>
      </c>
      <c r="F3" s="1720" t="s">
        <v>7</v>
      </c>
      <c r="G3" s="1720" t="s">
        <v>143</v>
      </c>
      <c r="H3" s="1720" t="s">
        <v>9</v>
      </c>
      <c r="I3" s="1720" t="s">
        <v>30</v>
      </c>
      <c r="J3" s="363" t="s">
        <v>168</v>
      </c>
    </row>
    <row r="4" s="1382" customFormat="1" ht="20.25" customHeight="1" spans="1:10">
      <c r="A4" s="366"/>
      <c r="B4" s="366"/>
      <c r="C4" s="366"/>
      <c r="D4" s="1721"/>
      <c r="E4" s="1721"/>
      <c r="F4" s="1722"/>
      <c r="G4" s="1722"/>
      <c r="H4" s="1722"/>
      <c r="I4" s="1722"/>
      <c r="J4" s="366"/>
    </row>
    <row r="5" s="358" customFormat="1" ht="20.25" customHeight="1" spans="1:10">
      <c r="A5" s="1723"/>
      <c r="B5" s="1724"/>
      <c r="C5" s="1725"/>
      <c r="D5" s="1726"/>
      <c r="E5" s="1727"/>
      <c r="F5" s="1728"/>
      <c r="G5" s="1728"/>
      <c r="H5" s="1728"/>
      <c r="I5" s="1728"/>
      <c r="J5" s="1351"/>
    </row>
    <row r="6" s="358" customFormat="1" ht="20.25" customHeight="1" spans="1:10">
      <c r="A6" s="1723"/>
      <c r="B6" s="1724"/>
      <c r="C6" s="1725"/>
      <c r="D6" s="1726"/>
      <c r="E6" s="1727"/>
      <c r="F6" s="1728"/>
      <c r="G6" s="1728"/>
      <c r="H6" s="1728"/>
      <c r="I6" s="1728"/>
      <c r="J6" s="1351"/>
    </row>
    <row r="7" s="358" customFormat="1" ht="20.25" customHeight="1" spans="1:10">
      <c r="A7" s="1723"/>
      <c r="B7" s="1724"/>
      <c r="C7" s="1725"/>
      <c r="D7" s="1726"/>
      <c r="E7" s="1727"/>
      <c r="F7" s="1728"/>
      <c r="G7" s="1728"/>
      <c r="H7" s="1728"/>
      <c r="I7" s="1728"/>
      <c r="J7" s="1351"/>
    </row>
    <row r="8" s="358" customFormat="1" ht="20.25" customHeight="1" spans="1:10">
      <c r="A8" s="1723"/>
      <c r="B8" s="1397"/>
      <c r="C8" s="1725"/>
      <c r="D8" s="1400"/>
      <c r="E8" s="1400"/>
      <c r="F8" s="1728"/>
      <c r="G8" s="1728"/>
      <c r="H8" s="1728"/>
      <c r="I8" s="1728"/>
      <c r="J8" s="1351"/>
    </row>
    <row r="9" s="358" customFormat="1" ht="20.25" customHeight="1" spans="1:10">
      <c r="A9" s="1723"/>
      <c r="B9" s="1397"/>
      <c r="C9" s="1349"/>
      <c r="D9" s="1400"/>
      <c r="E9" s="1400"/>
      <c r="F9" s="1728"/>
      <c r="G9" s="1728"/>
      <c r="H9" s="1728"/>
      <c r="I9" s="1728"/>
      <c r="J9" s="1351"/>
    </row>
    <row r="10" s="358" customFormat="1" ht="20.25" customHeight="1" spans="1:10">
      <c r="A10" s="1351"/>
      <c r="B10" s="1397"/>
      <c r="C10" s="1349"/>
      <c r="D10" s="1400"/>
      <c r="E10" s="1400"/>
      <c r="F10" s="1728"/>
      <c r="G10" s="1728"/>
      <c r="H10" s="1728"/>
      <c r="I10" s="1728"/>
      <c r="J10" s="1351"/>
    </row>
    <row r="11" s="358" customFormat="1" ht="20.25" customHeight="1" spans="1:10">
      <c r="A11" s="1351"/>
      <c r="B11" s="1397"/>
      <c r="C11" s="1349"/>
      <c r="D11" s="1400"/>
      <c r="E11" s="1400"/>
      <c r="F11" s="1728"/>
      <c r="G11" s="1728"/>
      <c r="H11" s="1728"/>
      <c r="I11" s="1728"/>
      <c r="J11" s="1351"/>
    </row>
    <row r="12" s="358" customFormat="1" ht="20.25" customHeight="1" spans="1:10">
      <c r="A12" s="1351"/>
      <c r="B12" s="1397"/>
      <c r="C12" s="1349"/>
      <c r="D12" s="1400"/>
      <c r="E12" s="1400"/>
      <c r="F12" s="1728"/>
      <c r="G12" s="1728"/>
      <c r="H12" s="1728"/>
      <c r="I12" s="1728"/>
      <c r="J12" s="1351"/>
    </row>
    <row r="13" s="358" customFormat="1" ht="20.25" customHeight="1" spans="1:10">
      <c r="A13" s="1351"/>
      <c r="B13" s="1397"/>
      <c r="C13" s="1349"/>
      <c r="D13" s="1400"/>
      <c r="E13" s="1400"/>
      <c r="F13" s="1399"/>
      <c r="G13" s="1729"/>
      <c r="H13" s="1729"/>
      <c r="I13" s="1728"/>
      <c r="J13" s="1351"/>
    </row>
    <row r="14" s="358" customFormat="1" ht="20.25" customHeight="1" spans="1:10">
      <c r="A14" s="1351"/>
      <c r="B14" s="1397"/>
      <c r="C14" s="1349"/>
      <c r="D14" s="1400"/>
      <c r="E14" s="1400"/>
      <c r="F14" s="1399"/>
      <c r="G14" s="1729"/>
      <c r="H14" s="1729"/>
      <c r="I14" s="1728"/>
      <c r="J14" s="1351"/>
    </row>
    <row r="15" s="358" customFormat="1" ht="20.25" customHeight="1" spans="1:10">
      <c r="A15" s="1351"/>
      <c r="B15" s="1397"/>
      <c r="C15" s="1349"/>
      <c r="D15" s="1398"/>
      <c r="E15" s="1398"/>
      <c r="F15" s="1399"/>
      <c r="G15" s="1729"/>
      <c r="H15" s="1729"/>
      <c r="I15" s="1728"/>
      <c r="J15" s="1351"/>
    </row>
    <row r="16" s="358" customFormat="1" ht="20.25" customHeight="1" spans="1:10">
      <c r="A16" s="1351"/>
      <c r="B16" s="1397"/>
      <c r="C16" s="1351"/>
      <c r="D16" s="1400"/>
      <c r="E16" s="1400"/>
      <c r="F16" s="1399"/>
      <c r="G16" s="1729"/>
      <c r="H16" s="1729"/>
      <c r="I16" s="1728"/>
      <c r="J16" s="1351"/>
    </row>
    <row r="17" s="358" customFormat="1" ht="20.25" customHeight="1" spans="1:10">
      <c r="A17" s="1401" t="s">
        <v>180</v>
      </c>
      <c r="B17" s="1402"/>
      <c r="C17" s="1351"/>
      <c r="D17" s="1400"/>
      <c r="E17" s="1400"/>
      <c r="F17" s="1399"/>
      <c r="G17" s="1729"/>
      <c r="H17" s="1729"/>
      <c r="I17" s="1728"/>
      <c r="J17" s="1351"/>
    </row>
    <row r="18" s="358" customFormat="1" ht="20.25" customHeight="1" spans="1:10">
      <c r="A18" s="1730" t="s">
        <v>229</v>
      </c>
      <c r="B18" s="1731"/>
      <c r="C18" s="1351"/>
      <c r="D18" s="1400"/>
      <c r="E18" s="1400"/>
      <c r="F18" s="1399"/>
      <c r="G18" s="1729"/>
      <c r="H18" s="1729"/>
      <c r="I18" s="1728"/>
      <c r="J18" s="1351"/>
    </row>
    <row r="19" s="358" customFormat="1" ht="20.25" customHeight="1" spans="1:10">
      <c r="A19" s="1732" t="s">
        <v>180</v>
      </c>
      <c r="B19" s="1733"/>
      <c r="C19" s="1734"/>
      <c r="D19" s="1735"/>
      <c r="E19" s="1735"/>
      <c r="F19" s="1736"/>
      <c r="G19" s="1737"/>
      <c r="H19" s="1737"/>
      <c r="I19" s="1728"/>
      <c r="J19" s="1734"/>
    </row>
    <row r="20" s="358" customFormat="1" ht="20.25" customHeight="1" spans="1:10">
      <c r="A20" s="373" t="e">
        <f>#REF!</f>
        <v>#REF!</v>
      </c>
      <c r="B20" s="372"/>
      <c r="D20" s="1403"/>
      <c r="E20" s="1403"/>
      <c r="F20" s="1403"/>
      <c r="G20" s="1403"/>
      <c r="H20" s="1403" t="e">
        <f>#REF!</f>
        <v>#REF!</v>
      </c>
      <c r="I20" s="1404"/>
      <c r="J20" s="373" t="e">
        <f>#REF!</f>
        <v>#REF!</v>
      </c>
    </row>
    <row r="21" s="358" customFormat="1" ht="20.25" customHeight="1" spans="1:9">
      <c r="A21" s="358" t="e">
        <f>#REF!</f>
        <v>#REF!</v>
      </c>
      <c r="B21" s="1405"/>
      <c r="D21" s="1406"/>
      <c r="E21" s="1406"/>
      <c r="F21" s="1407"/>
      <c r="G21" s="1738"/>
      <c r="H21" s="1407"/>
      <c r="I21" s="1407"/>
    </row>
    <row r="22" ht="20.25" customHeight="1"/>
    <row r="23" ht="20.25" customHeight="1"/>
    <row r="24" ht="20.25" customHeight="1"/>
    <row r="25" ht="20.25" customHeight="1"/>
  </sheetData>
  <mergeCells count="14">
    <mergeCell ref="A1:J1"/>
    <mergeCell ref="A17:B17"/>
    <mergeCell ref="A18:B18"/>
    <mergeCell ref="A19:B19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 verticalCentered="1"/>
  <pageMargins left="0.393700787401575" right="0.393700787401575" top="1.49606299212598" bottom="0.866141732283464" header="1.02" footer="0.47244094488189"/>
  <pageSetup paperSize="9" orientation="landscape" horizontalDpi="180" verticalDpi="180"/>
  <headerFooter alignWithMargins="0" scaleWithDoc="0">
    <oddHeader>&amp;C&amp;"宋体,加粗"&amp;22&amp;A&amp;R
&amp;"宋体,常规"表&amp;"Times New Roman,常规" 3 - 8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N23"/>
  <sheetViews>
    <sheetView showGridLines="0" zoomScaleSheetLayoutView="60" workbookViewId="0">
      <pane xSplit="5" ySplit="4" topLeftCell="F5" activePane="bottomRight" state="frozen"/>
      <selection/>
      <selection pane="topRight"/>
      <selection pane="bottomLeft"/>
      <selection pane="bottomRight" activeCell="A19" sqref="A19:B19"/>
    </sheetView>
  </sheetViews>
  <sheetFormatPr defaultColWidth="9" defaultRowHeight="15.75"/>
  <cols>
    <col min="1" max="1" width="5.25" customWidth="1"/>
    <col min="2" max="2" width="25.625" customWidth="1"/>
    <col min="3" max="3" width="5.625" customWidth="1"/>
    <col min="4" max="5" width="7.625" customWidth="1"/>
    <col min="6" max="6" width="12.625" style="359" customWidth="1"/>
    <col min="7" max="8" width="7.625" customWidth="1"/>
    <col min="9" max="10" width="12.625" customWidth="1"/>
    <col min="11" max="11" width="8.625" customWidth="1"/>
    <col min="12" max="12" width="7.625" customWidth="1"/>
  </cols>
  <sheetData>
    <row r="1" s="278" customFormat="1" ht="20.25" customHeight="1" spans="1:12">
      <c r="A1" s="1562" t="e">
        <f>#REF!</f>
        <v>#REF!</v>
      </c>
      <c r="B1" s="1562"/>
      <c r="C1" s="1562"/>
      <c r="D1" s="1562"/>
      <c r="E1" s="1562"/>
      <c r="F1" s="1562"/>
      <c r="G1" s="1562"/>
      <c r="H1" s="1562"/>
      <c r="I1" s="1562"/>
      <c r="J1" s="1562"/>
      <c r="K1" s="1562"/>
      <c r="L1" s="1562"/>
    </row>
    <row r="2" s="356" customFormat="1" ht="20.25" customHeight="1" spans="1:14">
      <c r="A2" s="1705" t="e">
        <f>#REF!</f>
        <v>#REF!</v>
      </c>
      <c r="B2" s="1706"/>
      <c r="C2" s="1707"/>
      <c r="D2" s="1707"/>
      <c r="E2" s="1707"/>
      <c r="F2" s="1708"/>
      <c r="G2" s="1708"/>
      <c r="H2" s="1708"/>
      <c r="I2" s="1715"/>
      <c r="J2" s="1715"/>
      <c r="K2" s="1715"/>
      <c r="L2" s="1716" t="e">
        <f>#REF!</f>
        <v>#REF!</v>
      </c>
      <c r="M2" s="278"/>
      <c r="N2" s="377"/>
    </row>
    <row r="3" s="357" customFormat="1" ht="20.25" customHeight="1" spans="1:12">
      <c r="A3" s="363" t="s">
        <v>28</v>
      </c>
      <c r="B3" s="363" t="s">
        <v>230</v>
      </c>
      <c r="C3" s="363" t="s">
        <v>231</v>
      </c>
      <c r="D3" s="1564" t="s">
        <v>232</v>
      </c>
      <c r="E3" s="364"/>
      <c r="F3" s="365"/>
      <c r="G3" s="1709" t="s">
        <v>233</v>
      </c>
      <c r="H3" s="378" t="s">
        <v>234</v>
      </c>
      <c r="I3" s="380"/>
      <c r="J3" s="363" t="s">
        <v>9</v>
      </c>
      <c r="K3" s="363" t="s">
        <v>30</v>
      </c>
      <c r="L3" s="363" t="s">
        <v>168</v>
      </c>
    </row>
    <row r="4" s="357" customFormat="1" ht="20.25" customHeight="1" spans="1:12">
      <c r="A4" s="366"/>
      <c r="B4" s="366"/>
      <c r="C4" s="366"/>
      <c r="D4" s="367" t="s">
        <v>235</v>
      </c>
      <c r="E4" s="367" t="s">
        <v>236</v>
      </c>
      <c r="F4" s="368" t="s">
        <v>237</v>
      </c>
      <c r="G4" s="1710"/>
      <c r="H4" s="367" t="s">
        <v>236</v>
      </c>
      <c r="I4" s="367" t="s">
        <v>237</v>
      </c>
      <c r="J4" s="366"/>
      <c r="K4" s="366"/>
      <c r="L4" s="366"/>
    </row>
    <row r="5" s="278" customFormat="1" ht="20.25" customHeight="1" spans="1:12">
      <c r="A5" s="272"/>
      <c r="B5" s="272"/>
      <c r="C5" s="272"/>
      <c r="D5" s="272"/>
      <c r="E5" s="272"/>
      <c r="F5" s="369"/>
      <c r="G5" s="369"/>
      <c r="H5" s="369"/>
      <c r="I5" s="369"/>
      <c r="J5" s="369"/>
      <c r="K5" s="369"/>
      <c r="L5" s="272"/>
    </row>
    <row r="6" s="278" customFormat="1" ht="20.25" customHeight="1" spans="1:12">
      <c r="A6" s="272"/>
      <c r="B6" s="272"/>
      <c r="C6" s="272"/>
      <c r="D6" s="272"/>
      <c r="E6" s="272"/>
      <c r="F6" s="369"/>
      <c r="G6" s="369"/>
      <c r="H6" s="369"/>
      <c r="I6" s="369"/>
      <c r="J6" s="369"/>
      <c r="K6" s="369"/>
      <c r="L6" s="272"/>
    </row>
    <row r="7" s="278" customFormat="1" ht="20.25" customHeight="1" spans="1:12">
      <c r="A7" s="272"/>
      <c r="B7" s="272"/>
      <c r="C7" s="272"/>
      <c r="D7" s="272"/>
      <c r="E7" s="272"/>
      <c r="F7" s="369"/>
      <c r="G7" s="369"/>
      <c r="H7" s="369"/>
      <c r="I7" s="369"/>
      <c r="J7" s="369"/>
      <c r="K7" s="369"/>
      <c r="L7" s="272"/>
    </row>
    <row r="8" s="278" customFormat="1" ht="20.25" customHeight="1" spans="1:12">
      <c r="A8" s="272"/>
      <c r="B8" s="272"/>
      <c r="C8" s="272"/>
      <c r="D8" s="272"/>
      <c r="E8" s="272"/>
      <c r="F8" s="369"/>
      <c r="G8" s="369"/>
      <c r="H8" s="369"/>
      <c r="I8" s="369"/>
      <c r="J8" s="369"/>
      <c r="K8" s="369"/>
      <c r="L8" s="272"/>
    </row>
    <row r="9" s="278" customFormat="1" ht="20.25" customHeight="1" spans="1:12">
      <c r="A9" s="272"/>
      <c r="B9" s="272"/>
      <c r="C9" s="272"/>
      <c r="D9" s="272"/>
      <c r="E9" s="272"/>
      <c r="F9" s="369"/>
      <c r="G9" s="369"/>
      <c r="H9" s="369"/>
      <c r="I9" s="369"/>
      <c r="J9" s="369"/>
      <c r="K9" s="369"/>
      <c r="L9" s="272"/>
    </row>
    <row r="10" s="278" customFormat="1" ht="20.25" customHeight="1" spans="1:12">
      <c r="A10" s="272"/>
      <c r="B10" s="272"/>
      <c r="C10" s="272"/>
      <c r="D10" s="272"/>
      <c r="E10" s="272"/>
      <c r="F10" s="369"/>
      <c r="G10" s="369"/>
      <c r="H10" s="369"/>
      <c r="I10" s="369"/>
      <c r="J10" s="369"/>
      <c r="K10" s="369"/>
      <c r="L10" s="272"/>
    </row>
    <row r="11" s="278" customFormat="1" ht="20.25" customHeight="1" spans="1:12">
      <c r="A11" s="272"/>
      <c r="B11" s="272"/>
      <c r="C11" s="272"/>
      <c r="D11" s="272"/>
      <c r="E11" s="272"/>
      <c r="F11" s="369"/>
      <c r="G11" s="369"/>
      <c r="H11" s="369"/>
      <c r="I11" s="369"/>
      <c r="J11" s="369"/>
      <c r="K11" s="369"/>
      <c r="L11" s="272"/>
    </row>
    <row r="12" s="278" customFormat="1" ht="20.25" customHeight="1" spans="1:12">
      <c r="A12" s="272"/>
      <c r="B12" s="272"/>
      <c r="C12" s="272"/>
      <c r="D12" s="272"/>
      <c r="E12" s="272"/>
      <c r="F12" s="369"/>
      <c r="G12" s="369"/>
      <c r="H12" s="369"/>
      <c r="I12" s="369"/>
      <c r="J12" s="369"/>
      <c r="K12" s="369"/>
      <c r="L12" s="272"/>
    </row>
    <row r="13" s="278" customFormat="1" ht="20.25" customHeight="1" spans="1:12">
      <c r="A13" s="272"/>
      <c r="B13" s="272"/>
      <c r="C13" s="272"/>
      <c r="D13" s="272"/>
      <c r="E13" s="272"/>
      <c r="F13" s="369"/>
      <c r="G13" s="369"/>
      <c r="H13" s="369"/>
      <c r="I13" s="369"/>
      <c r="J13" s="369"/>
      <c r="K13" s="369"/>
      <c r="L13" s="272"/>
    </row>
    <row r="14" s="278" customFormat="1" ht="20.25" customHeight="1" spans="1:12">
      <c r="A14" s="272"/>
      <c r="B14" s="272"/>
      <c r="C14" s="272"/>
      <c r="D14" s="272"/>
      <c r="E14" s="272"/>
      <c r="F14" s="369"/>
      <c r="G14" s="369"/>
      <c r="H14" s="369"/>
      <c r="I14" s="369"/>
      <c r="J14" s="369"/>
      <c r="K14" s="369"/>
      <c r="L14" s="272"/>
    </row>
    <row r="15" s="278" customFormat="1" ht="20.25" customHeight="1" spans="1:12">
      <c r="A15" s="272"/>
      <c r="B15" s="272"/>
      <c r="C15" s="272"/>
      <c r="D15" s="272"/>
      <c r="E15" s="272"/>
      <c r="F15" s="369"/>
      <c r="G15" s="369"/>
      <c r="H15" s="369"/>
      <c r="I15" s="369"/>
      <c r="J15" s="369"/>
      <c r="K15" s="369"/>
      <c r="L15" s="272"/>
    </row>
    <row r="16" s="278" customFormat="1" ht="20.25" customHeight="1" spans="1:12">
      <c r="A16" s="272"/>
      <c r="B16" s="272"/>
      <c r="C16" s="272"/>
      <c r="D16" s="272"/>
      <c r="E16" s="272"/>
      <c r="F16" s="369"/>
      <c r="G16" s="369"/>
      <c r="H16" s="369"/>
      <c r="I16" s="369"/>
      <c r="J16" s="369"/>
      <c r="K16" s="369"/>
      <c r="L16" s="272"/>
    </row>
    <row r="17" s="278" customFormat="1" ht="20.25" customHeight="1" spans="1:12">
      <c r="A17" s="272"/>
      <c r="B17" s="272"/>
      <c r="C17" s="272"/>
      <c r="D17" s="272"/>
      <c r="E17" s="272"/>
      <c r="F17" s="369"/>
      <c r="G17" s="369"/>
      <c r="H17" s="369"/>
      <c r="I17" s="369"/>
      <c r="J17" s="369"/>
      <c r="K17" s="369"/>
      <c r="L17" s="272"/>
    </row>
    <row r="18" s="278" customFormat="1" ht="20.25" customHeight="1" spans="1:12">
      <c r="A18" s="272"/>
      <c r="B18" s="272"/>
      <c r="C18" s="272"/>
      <c r="D18" s="272"/>
      <c r="E18" s="272"/>
      <c r="F18" s="369"/>
      <c r="G18" s="369"/>
      <c r="H18" s="369"/>
      <c r="I18" s="369"/>
      <c r="J18" s="369"/>
      <c r="K18" s="369"/>
      <c r="L18" s="272"/>
    </row>
    <row r="19" s="1704" customFormat="1" ht="20.25" customHeight="1" spans="1:12">
      <c r="A19" s="1711" t="s">
        <v>180</v>
      </c>
      <c r="B19" s="1712"/>
      <c r="C19" s="1713"/>
      <c r="D19" s="1713"/>
      <c r="E19" s="1713"/>
      <c r="F19" s="1714"/>
      <c r="G19" s="1714"/>
      <c r="H19" s="1714"/>
      <c r="I19" s="1714"/>
      <c r="J19" s="1714"/>
      <c r="K19" s="1714"/>
      <c r="L19" s="1713"/>
    </row>
    <row r="20" s="358" customFormat="1" ht="20.25" customHeight="1" spans="1:14">
      <c r="A20" s="372" t="e">
        <f>#REF!</f>
        <v>#REF!</v>
      </c>
      <c r="C20" s="373"/>
      <c r="D20" s="373"/>
      <c r="E20" s="373"/>
      <c r="G20" s="1404"/>
      <c r="I20" s="372" t="e">
        <f>#REF!</f>
        <v>#REF!</v>
      </c>
      <c r="K20" s="375"/>
      <c r="L20" s="373" t="e">
        <f>#REF!</f>
        <v>#REF!</v>
      </c>
      <c r="M20" s="377"/>
      <c r="N20" s="278"/>
    </row>
    <row r="21" s="278" customFormat="1" ht="20.25" customHeight="1" spans="1:6">
      <c r="A21" s="278" t="e">
        <f>#REF!</f>
        <v>#REF!</v>
      </c>
      <c r="F21" s="374"/>
    </row>
    <row r="22" ht="20.25" customHeight="1"/>
    <row r="23" ht="20.25" customHeight="1"/>
  </sheetData>
  <mergeCells count="11">
    <mergeCell ref="A1:L1"/>
    <mergeCell ref="D3:F3"/>
    <mergeCell ref="H3:I3"/>
    <mergeCell ref="A19:B19"/>
    <mergeCell ref="A3:A4"/>
    <mergeCell ref="B3:B4"/>
    <mergeCell ref="C3:C4"/>
    <mergeCell ref="G3:G4"/>
    <mergeCell ref="J3:J4"/>
    <mergeCell ref="K3:K4"/>
    <mergeCell ref="L3:L4"/>
  </mergeCells>
  <printOptions horizontalCentered="1"/>
  <pageMargins left="0.393700787401575" right="0.393700787401575" top="1.53" bottom="0.393700787401575" header="0.94488188976378" footer="0.196850393700787"/>
  <pageSetup paperSize="9" pageOrder="overThenDown" orientation="landscape" horizontalDpi="180" verticalDpi="180"/>
  <headerFooter alignWithMargins="0" scaleWithDoc="0">
    <oddHeader>&amp;C&amp;"宋体,加粗"&amp;22存货-（在途物资）评估明细表&amp;R
&amp;"宋体,常规"表&amp;"Times New Roman,常规" 3 - 9 - 1</oddHeader>
  </headerFooter>
  <colBreaks count="1" manualBreakCount="1">
    <brk id="12" max="6553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outlinePr summaryBelow="0"/>
    <pageSetUpPr autoPageBreaks="0"/>
  </sheetPr>
  <dimension ref="A2:AM44"/>
  <sheetViews>
    <sheetView showGridLines="0" zoomScaleSheetLayoutView="60" workbookViewId="0">
      <pane xSplit="7" ySplit="5" topLeftCell="H28" activePane="bottomRight" state="frozen"/>
      <selection/>
      <selection pane="topRight"/>
      <selection pane="bottomLeft"/>
      <selection pane="bottomRight" activeCell="H9" sqref="H9"/>
    </sheetView>
  </sheetViews>
  <sheetFormatPr defaultColWidth="9" defaultRowHeight="20.25" customHeight="1"/>
  <cols>
    <col min="1" max="1" width="5.25" customWidth="1"/>
    <col min="2" max="2" width="22.9" style="1644" customWidth="1"/>
    <col min="3" max="3" width="6.4" style="276" customWidth="1"/>
    <col min="4" max="4" width="12.3" customWidth="1"/>
    <col min="5" max="5" width="10.1" hidden="1" customWidth="1"/>
    <col min="6" max="6" width="6.9" style="276" customWidth="1"/>
    <col min="7" max="7" width="7.7" style="359" customWidth="1"/>
    <col min="8" max="8" width="10.6" style="1645" customWidth="1"/>
    <col min="9" max="9" width="8.4" style="1646" customWidth="1"/>
    <col min="10" max="10" width="8.5" style="1646" customWidth="1"/>
    <col min="11" max="11" width="6.5" style="1646" customWidth="1"/>
    <col min="12" max="12" width="8.5" style="1646" customWidth="1"/>
    <col min="13" max="13" width="9.1" style="1647" customWidth="1"/>
    <col min="14" max="14" width="7.5" customWidth="1"/>
    <col min="15" max="15" width="5.525" customWidth="1"/>
    <col min="17" max="17" width="5.3" customWidth="1"/>
    <col min="18" max="18" width="19.8" customWidth="1"/>
    <col min="19" max="19" width="5.5" customWidth="1"/>
    <col min="22" max="22" width="11" customWidth="1"/>
    <col min="23" max="23" width="16.2" customWidth="1"/>
    <col min="24" max="24" width="10.5" customWidth="1"/>
  </cols>
  <sheetData>
    <row r="2" s="278" customFormat="1" ht="25" customHeight="1" spans="1:39">
      <c r="A2" s="1648" t="s">
        <v>238</v>
      </c>
      <c r="B2" s="1648"/>
      <c r="C2" s="1648"/>
      <c r="D2" s="1648"/>
      <c r="E2" s="1648"/>
      <c r="F2" s="1648"/>
      <c r="G2" s="1648"/>
      <c r="H2" s="1648"/>
      <c r="I2" s="1648"/>
      <c r="J2" s="1648"/>
      <c r="K2" s="1648"/>
      <c r="L2" s="1648"/>
      <c r="M2" s="1648"/>
      <c r="N2" s="1648"/>
      <c r="O2" s="1648"/>
      <c r="Q2" s="1584"/>
      <c r="R2" s="1584"/>
      <c r="S2" s="1584"/>
      <c r="T2" s="1584"/>
      <c r="U2" s="1584"/>
      <c r="V2" s="1584"/>
      <c r="W2" s="1584"/>
      <c r="X2" s="1584"/>
      <c r="Y2" s="1584"/>
      <c r="Z2" s="1584"/>
      <c r="AA2" s="1584"/>
      <c r="AB2" s="1584"/>
      <c r="AC2" s="1584"/>
      <c r="AD2" s="1584"/>
      <c r="AE2" s="1584"/>
      <c r="AF2" s="1584"/>
      <c r="AG2" s="1584"/>
      <c r="AH2" s="1584"/>
      <c r="AI2" s="1584"/>
      <c r="AJ2" s="1584"/>
      <c r="AK2" s="1584"/>
      <c r="AL2" s="1584"/>
      <c r="AM2" s="1584"/>
    </row>
    <row r="3" s="356" customFormat="1" ht="42" customHeight="1" spans="1:39">
      <c r="A3" s="1649" t="s">
        <v>4</v>
      </c>
      <c r="B3" s="1649"/>
      <c r="C3" s="1649"/>
      <c r="D3" s="1649"/>
      <c r="E3" s="1649"/>
      <c r="F3" s="1649"/>
      <c r="G3" s="1649"/>
      <c r="H3" s="1650"/>
      <c r="I3" s="1683"/>
      <c r="J3" s="1683"/>
      <c r="K3" s="1684"/>
      <c r="L3" s="1684"/>
      <c r="M3" s="1685"/>
      <c r="O3" s="1686" t="s">
        <v>239</v>
      </c>
      <c r="P3" s="278"/>
      <c r="Q3" s="1584"/>
      <c r="R3" s="1584"/>
      <c r="S3" s="1584"/>
      <c r="T3" s="1584"/>
      <c r="U3" s="1584"/>
      <c r="V3" s="1584"/>
      <c r="W3" s="1584"/>
      <c r="X3" s="1584"/>
      <c r="Y3" s="1584"/>
      <c r="Z3" s="1584"/>
      <c r="AA3" s="1584"/>
      <c r="AB3" s="1584"/>
      <c r="AC3" s="1584"/>
      <c r="AD3" s="1584"/>
      <c r="AE3" s="1584"/>
      <c r="AF3" s="1584"/>
      <c r="AG3" s="1584"/>
      <c r="AH3" s="1584"/>
      <c r="AI3" s="1584"/>
      <c r="AJ3" s="1584"/>
      <c r="AK3" s="1584"/>
      <c r="AL3" s="1584"/>
      <c r="AM3" s="1584"/>
    </row>
    <row r="4" s="1582" customFormat="1" ht="22" customHeight="1" spans="1:39">
      <c r="A4" s="1651" t="s">
        <v>28</v>
      </c>
      <c r="B4" s="1651" t="s">
        <v>230</v>
      </c>
      <c r="C4" s="1651" t="s">
        <v>231</v>
      </c>
      <c r="D4" s="1651" t="s">
        <v>240</v>
      </c>
      <c r="E4" s="1652" t="s">
        <v>241</v>
      </c>
      <c r="F4" s="1653" t="s">
        <v>186</v>
      </c>
      <c r="G4" s="1653"/>
      <c r="H4" s="1654"/>
      <c r="I4" s="1687" t="s">
        <v>143</v>
      </c>
      <c r="J4" s="1653"/>
      <c r="K4" s="1653"/>
      <c r="L4" s="1653"/>
      <c r="M4" s="1654"/>
      <c r="N4" s="1651" t="s">
        <v>242</v>
      </c>
      <c r="O4" s="1651" t="s">
        <v>168</v>
      </c>
      <c r="Q4" s="1584"/>
      <c r="R4" s="1584"/>
      <c r="S4" s="1584"/>
      <c r="T4" s="1584"/>
      <c r="U4" s="1584"/>
      <c r="V4" s="1584"/>
      <c r="W4" s="1584"/>
      <c r="X4" s="1584"/>
      <c r="Y4" s="1584"/>
      <c r="Z4" s="1584"/>
      <c r="AA4" s="1584"/>
      <c r="AB4" s="1584"/>
      <c r="AC4" s="1584"/>
      <c r="AD4" s="1584"/>
      <c r="AE4" s="1584"/>
      <c r="AF4" s="1584"/>
      <c r="AG4" s="1584"/>
      <c r="AH4" s="1584"/>
      <c r="AI4" s="1584"/>
      <c r="AJ4" s="1584"/>
      <c r="AK4" s="1584"/>
      <c r="AL4" s="1584"/>
      <c r="AM4" s="1584"/>
    </row>
    <row r="5" s="1582" customFormat="1" ht="22" customHeight="1" spans="1:39">
      <c r="A5" s="1655"/>
      <c r="B5" s="1655"/>
      <c r="C5" s="1655"/>
      <c r="D5" s="1655"/>
      <c r="E5" s="1652"/>
      <c r="F5" s="1654" t="s">
        <v>235</v>
      </c>
      <c r="G5" s="1652" t="s">
        <v>236</v>
      </c>
      <c r="H5" s="1652" t="s">
        <v>237</v>
      </c>
      <c r="I5" s="1651" t="s">
        <v>233</v>
      </c>
      <c r="J5" s="1652" t="s">
        <v>243</v>
      </c>
      <c r="K5" s="1652" t="s">
        <v>244</v>
      </c>
      <c r="L5" s="1652" t="s">
        <v>245</v>
      </c>
      <c r="M5" s="1652" t="s">
        <v>237</v>
      </c>
      <c r="N5" s="1655"/>
      <c r="O5" s="1655"/>
      <c r="Q5" s="1584"/>
      <c r="R5" s="1584"/>
      <c r="S5" s="1584"/>
      <c r="T5" s="1584"/>
      <c r="U5" s="1584"/>
      <c r="V5" s="1584"/>
      <c r="W5" s="1584"/>
      <c r="X5" s="1584"/>
      <c r="Y5" s="1584"/>
      <c r="Z5" s="1584"/>
      <c r="AA5" s="1584"/>
      <c r="AB5" s="1584"/>
      <c r="AC5" s="1584"/>
      <c r="AD5" s="1584"/>
      <c r="AE5" s="1584"/>
      <c r="AF5" s="1584"/>
      <c r="AG5" s="1584"/>
      <c r="AH5" s="1584"/>
      <c r="AI5" s="1584"/>
      <c r="AJ5" s="1584"/>
      <c r="AK5" s="1584"/>
      <c r="AL5" s="1584"/>
      <c r="AM5" s="1584"/>
    </row>
    <row r="6" s="1640" customFormat="1" ht="19" customHeight="1" spans="1:39">
      <c r="A6" s="1656">
        <v>1</v>
      </c>
      <c r="B6" s="1657" t="s">
        <v>246</v>
      </c>
      <c r="C6" s="1658" t="s">
        <v>247</v>
      </c>
      <c r="D6" s="1658" t="s">
        <v>248</v>
      </c>
      <c r="E6" s="1659">
        <v>41358</v>
      </c>
      <c r="F6" s="1660">
        <v>10</v>
      </c>
      <c r="G6" s="1661">
        <v>5</v>
      </c>
      <c r="H6" s="1661">
        <v>50</v>
      </c>
      <c r="I6" s="1660">
        <v>10</v>
      </c>
      <c r="J6" s="1688">
        <v>5</v>
      </c>
      <c r="K6" s="1689">
        <v>1</v>
      </c>
      <c r="L6" s="1688">
        <v>0.7</v>
      </c>
      <c r="M6" s="1662">
        <v>35</v>
      </c>
      <c r="N6" s="1690">
        <v>-30</v>
      </c>
      <c r="O6" s="1658"/>
      <c r="Q6" s="1584"/>
      <c r="R6" s="1584"/>
      <c r="S6" s="1584"/>
      <c r="T6" s="1584"/>
      <c r="U6" s="1584"/>
      <c r="V6" s="1584"/>
      <c r="W6" s="1584"/>
      <c r="X6" s="1584"/>
      <c r="Y6" s="1584"/>
      <c r="Z6" s="1584"/>
      <c r="AA6" s="1584"/>
      <c r="AB6" s="1584"/>
      <c r="AC6" s="1584"/>
      <c r="AD6" s="1584"/>
      <c r="AE6" s="1584"/>
      <c r="AF6" s="1584"/>
      <c r="AG6" s="1584"/>
      <c r="AH6" s="1584"/>
      <c r="AI6" s="1584"/>
      <c r="AJ6" s="1584"/>
      <c r="AK6" s="1584"/>
      <c r="AL6" s="1584"/>
      <c r="AM6" s="1584"/>
    </row>
    <row r="7" s="1640" customFormat="1" ht="19" customHeight="1" spans="1:39">
      <c r="A7" s="1656">
        <v>2</v>
      </c>
      <c r="B7" s="1657" t="s">
        <v>246</v>
      </c>
      <c r="C7" s="1658" t="s">
        <v>247</v>
      </c>
      <c r="D7" s="1658" t="s">
        <v>248</v>
      </c>
      <c r="E7" s="1659">
        <v>41117</v>
      </c>
      <c r="F7" s="1660">
        <v>25</v>
      </c>
      <c r="G7" s="1661">
        <v>8</v>
      </c>
      <c r="H7" s="1662">
        <v>200</v>
      </c>
      <c r="I7" s="1691">
        <v>25</v>
      </c>
      <c r="J7" s="1688">
        <v>8</v>
      </c>
      <c r="K7" s="1689">
        <v>1</v>
      </c>
      <c r="L7" s="1688">
        <v>0.7</v>
      </c>
      <c r="M7" s="1662">
        <v>140</v>
      </c>
      <c r="N7" s="1690">
        <v>-30</v>
      </c>
      <c r="O7" s="1658"/>
      <c r="Q7" s="1584"/>
      <c r="R7" s="1584"/>
      <c r="S7" s="1584"/>
      <c r="T7" s="1584"/>
      <c r="U7" s="1584"/>
      <c r="V7" s="1584"/>
      <c r="W7" s="1584"/>
      <c r="X7" s="1584"/>
      <c r="Y7" s="1584"/>
      <c r="Z7" s="1584"/>
      <c r="AA7" s="1584"/>
      <c r="AB7" s="1584"/>
      <c r="AC7" s="1584"/>
      <c r="AD7" s="1584"/>
      <c r="AE7" s="1584"/>
      <c r="AF7" s="1584"/>
      <c r="AG7" s="1584"/>
      <c r="AH7" s="1584"/>
      <c r="AI7" s="1584"/>
      <c r="AJ7" s="1584"/>
      <c r="AK7" s="1584"/>
      <c r="AL7" s="1584"/>
      <c r="AM7" s="1584"/>
    </row>
    <row r="8" s="1641" customFormat="1" ht="19" customHeight="1" spans="1:39">
      <c r="A8" s="1656">
        <v>3</v>
      </c>
      <c r="B8" s="1657" t="s">
        <v>249</v>
      </c>
      <c r="C8" s="1658" t="s">
        <v>247</v>
      </c>
      <c r="D8" s="1658" t="s">
        <v>248</v>
      </c>
      <c r="E8" s="1659">
        <v>41358</v>
      </c>
      <c r="F8" s="1660">
        <v>95</v>
      </c>
      <c r="G8" s="1661">
        <v>5</v>
      </c>
      <c r="H8" s="1662">
        <v>475</v>
      </c>
      <c r="I8" s="1691">
        <v>95</v>
      </c>
      <c r="J8" s="1688">
        <v>5</v>
      </c>
      <c r="K8" s="1689">
        <v>1</v>
      </c>
      <c r="L8" s="1688">
        <v>0.7</v>
      </c>
      <c r="M8" s="1662">
        <v>333</v>
      </c>
      <c r="N8" s="1690">
        <v>-30</v>
      </c>
      <c r="O8" s="1658"/>
      <c r="Q8" s="1584"/>
      <c r="R8" s="1584"/>
      <c r="S8" s="1584"/>
      <c r="T8" s="1584"/>
      <c r="U8" s="1584"/>
      <c r="V8" s="1584"/>
      <c r="W8" s="1584"/>
      <c r="X8" s="1584"/>
      <c r="Y8" s="1584"/>
      <c r="Z8" s="1584"/>
      <c r="AA8" s="1584"/>
      <c r="AB8" s="1584"/>
      <c r="AC8" s="1584"/>
      <c r="AD8" s="1584"/>
      <c r="AE8" s="1584"/>
      <c r="AF8" s="1584"/>
      <c r="AG8" s="1584"/>
      <c r="AH8" s="1584"/>
      <c r="AI8" s="1584"/>
      <c r="AJ8" s="1584"/>
      <c r="AK8" s="1584"/>
      <c r="AL8" s="1584"/>
      <c r="AM8" s="1584"/>
    </row>
    <row r="9" s="1641" customFormat="1" ht="19" customHeight="1" spans="1:39">
      <c r="A9" s="1656">
        <v>4</v>
      </c>
      <c r="B9" s="1663" t="s">
        <v>250</v>
      </c>
      <c r="C9" s="1658" t="s">
        <v>247</v>
      </c>
      <c r="D9" s="1658" t="s">
        <v>248</v>
      </c>
      <c r="E9" s="1659">
        <v>41486</v>
      </c>
      <c r="F9" s="1660">
        <v>45</v>
      </c>
      <c r="G9" s="1661">
        <v>8</v>
      </c>
      <c r="H9" s="1662">
        <v>360</v>
      </c>
      <c r="I9" s="1660">
        <v>45</v>
      </c>
      <c r="J9" s="1688">
        <v>8</v>
      </c>
      <c r="K9" s="1689">
        <v>1</v>
      </c>
      <c r="L9" s="1688">
        <v>0.7</v>
      </c>
      <c r="M9" s="1662">
        <v>252</v>
      </c>
      <c r="N9" s="1690">
        <v>-30</v>
      </c>
      <c r="O9" s="1658"/>
      <c r="Q9" s="1584"/>
      <c r="R9" s="1584"/>
      <c r="S9" s="1584"/>
      <c r="T9" s="1584"/>
      <c r="U9" s="1584"/>
      <c r="V9" s="1584"/>
      <c r="W9" s="1584"/>
      <c r="X9" s="1584"/>
      <c r="Y9" s="1584"/>
      <c r="Z9" s="1584"/>
      <c r="AA9" s="1584"/>
      <c r="AB9" s="1584"/>
      <c r="AC9" s="1584"/>
      <c r="AD9" s="1584"/>
      <c r="AE9" s="1584"/>
      <c r="AF9" s="1584"/>
      <c r="AG9" s="1584"/>
      <c r="AH9" s="1584"/>
      <c r="AI9" s="1584"/>
      <c r="AJ9" s="1584"/>
      <c r="AK9" s="1584"/>
      <c r="AL9" s="1584"/>
      <c r="AM9" s="1584"/>
    </row>
    <row r="10" s="1641" customFormat="1" ht="19" customHeight="1" spans="1:39">
      <c r="A10" s="1656">
        <v>5</v>
      </c>
      <c r="B10" s="1663" t="s">
        <v>251</v>
      </c>
      <c r="C10" s="1658" t="s">
        <v>252</v>
      </c>
      <c r="D10" s="1658" t="s">
        <v>248</v>
      </c>
      <c r="E10" s="1659">
        <v>41863</v>
      </c>
      <c r="F10" s="1660">
        <v>170</v>
      </c>
      <c r="G10" s="1661">
        <v>18</v>
      </c>
      <c r="H10" s="1662">
        <v>3060</v>
      </c>
      <c r="I10" s="1660">
        <v>170</v>
      </c>
      <c r="J10" s="1688">
        <v>18</v>
      </c>
      <c r="K10" s="1689">
        <v>1</v>
      </c>
      <c r="L10" s="1688">
        <v>0.7</v>
      </c>
      <c r="M10" s="1662">
        <v>2142</v>
      </c>
      <c r="N10" s="1690">
        <v>-30</v>
      </c>
      <c r="O10" s="1658"/>
      <c r="Q10" s="1584"/>
      <c r="R10" s="1584"/>
      <c r="S10" s="1584"/>
      <c r="T10" s="1584"/>
      <c r="U10" s="1584"/>
      <c r="V10" s="1584"/>
      <c r="W10" s="1584"/>
      <c r="X10" s="1584"/>
      <c r="Y10" s="1584"/>
      <c r="Z10" s="1584"/>
      <c r="AA10" s="1584"/>
      <c r="AB10" s="1584"/>
      <c r="AC10" s="1584"/>
      <c r="AD10" s="1584"/>
      <c r="AE10" s="1584"/>
      <c r="AF10" s="1584"/>
      <c r="AG10" s="1584"/>
      <c r="AH10" s="1584"/>
      <c r="AI10" s="1584"/>
      <c r="AJ10" s="1584"/>
      <c r="AK10" s="1584"/>
      <c r="AL10" s="1584"/>
      <c r="AM10" s="1584"/>
    </row>
    <row r="11" s="1641" customFormat="1" ht="19" customHeight="1" spans="1:39">
      <c r="A11" s="1656">
        <v>6</v>
      </c>
      <c r="B11" s="1657" t="s">
        <v>253</v>
      </c>
      <c r="C11" s="1658" t="s">
        <v>247</v>
      </c>
      <c r="D11" s="1658" t="s">
        <v>248</v>
      </c>
      <c r="E11" s="1659">
        <v>41117</v>
      </c>
      <c r="F11" s="1660">
        <v>100</v>
      </c>
      <c r="G11" s="1661">
        <v>8</v>
      </c>
      <c r="H11" s="1662">
        <v>800</v>
      </c>
      <c r="I11" s="1660">
        <v>100</v>
      </c>
      <c r="J11" s="1688">
        <v>8</v>
      </c>
      <c r="K11" s="1689">
        <v>1</v>
      </c>
      <c r="L11" s="1688">
        <v>0.7</v>
      </c>
      <c r="M11" s="1662">
        <v>560</v>
      </c>
      <c r="N11" s="1690">
        <v>-30</v>
      </c>
      <c r="O11" s="1658"/>
      <c r="Q11" s="1584"/>
      <c r="R11" s="1584"/>
      <c r="S11" s="1584"/>
      <c r="T11" s="1584"/>
      <c r="U11" s="1584"/>
      <c r="V11" s="1584"/>
      <c r="W11" s="1584"/>
      <c r="X11" s="1584"/>
      <c r="Y11" s="1584"/>
      <c r="Z11" s="1584"/>
      <c r="AA11" s="1584"/>
      <c r="AB11" s="1584"/>
      <c r="AC11" s="1584"/>
      <c r="AD11" s="1584"/>
      <c r="AE11" s="1584"/>
      <c r="AF11" s="1584"/>
      <c r="AG11" s="1584"/>
      <c r="AH11" s="1584"/>
      <c r="AI11" s="1584"/>
      <c r="AJ11" s="1584"/>
      <c r="AK11" s="1584"/>
      <c r="AL11" s="1584"/>
      <c r="AM11" s="1584"/>
    </row>
    <row r="12" s="1641" customFormat="1" ht="19" customHeight="1" spans="1:39">
      <c r="A12" s="1656">
        <v>7</v>
      </c>
      <c r="B12" s="1663" t="s">
        <v>254</v>
      </c>
      <c r="C12" s="1658" t="s">
        <v>252</v>
      </c>
      <c r="D12" s="1658" t="s">
        <v>248</v>
      </c>
      <c r="E12" s="1659">
        <v>41624</v>
      </c>
      <c r="F12" s="1660">
        <v>20</v>
      </c>
      <c r="G12" s="1661">
        <v>19</v>
      </c>
      <c r="H12" s="1662">
        <v>380</v>
      </c>
      <c r="I12" s="1660">
        <v>20</v>
      </c>
      <c r="J12" s="1688">
        <v>19</v>
      </c>
      <c r="K12" s="1689">
        <v>1</v>
      </c>
      <c r="L12" s="1688">
        <v>0.7</v>
      </c>
      <c r="M12" s="1662">
        <v>266</v>
      </c>
      <c r="N12" s="1690">
        <v>-30</v>
      </c>
      <c r="O12" s="1658"/>
      <c r="Q12" s="1584"/>
      <c r="R12" s="1584"/>
      <c r="S12" s="1584"/>
      <c r="T12" s="1584"/>
      <c r="U12" s="1584"/>
      <c r="V12" s="1584"/>
      <c r="W12" s="1584"/>
      <c r="X12" s="1584"/>
      <c r="Y12" s="1584"/>
      <c r="Z12" s="1584"/>
      <c r="AA12" s="1584"/>
      <c r="AB12" s="1584"/>
      <c r="AC12" s="1584"/>
      <c r="AD12" s="1584"/>
      <c r="AE12" s="1584"/>
      <c r="AF12" s="1584"/>
      <c r="AG12" s="1584"/>
      <c r="AH12" s="1584"/>
      <c r="AI12" s="1584"/>
      <c r="AJ12" s="1584"/>
      <c r="AK12" s="1584"/>
      <c r="AL12" s="1584"/>
      <c r="AM12" s="1584"/>
    </row>
    <row r="13" s="1641" customFormat="1" ht="19" customHeight="1" spans="1:39">
      <c r="A13" s="1656">
        <v>8</v>
      </c>
      <c r="B13" s="1663" t="s">
        <v>254</v>
      </c>
      <c r="C13" s="1658" t="s">
        <v>252</v>
      </c>
      <c r="D13" s="1658" t="s">
        <v>248</v>
      </c>
      <c r="E13" s="1659">
        <v>42088</v>
      </c>
      <c r="F13" s="1660">
        <v>50</v>
      </c>
      <c r="G13" s="1661">
        <v>19.5</v>
      </c>
      <c r="H13" s="1662">
        <v>975</v>
      </c>
      <c r="I13" s="1660">
        <v>50</v>
      </c>
      <c r="J13" s="1688">
        <v>20</v>
      </c>
      <c r="K13" s="1689">
        <v>1</v>
      </c>
      <c r="L13" s="1688">
        <v>0.7</v>
      </c>
      <c r="M13" s="1662">
        <v>700</v>
      </c>
      <c r="N13" s="1690">
        <v>-28</v>
      </c>
      <c r="O13" s="1658"/>
      <c r="Q13" s="1584"/>
      <c r="R13" s="1584"/>
      <c r="S13" s="1584"/>
      <c r="T13" s="1584"/>
      <c r="U13" s="1584"/>
      <c r="V13" s="1584"/>
      <c r="W13" s="1584"/>
      <c r="X13" s="1584"/>
      <c r="Y13" s="1584"/>
      <c r="Z13" s="1584"/>
      <c r="AA13" s="1584"/>
      <c r="AB13" s="1584"/>
      <c r="AC13" s="1584"/>
      <c r="AD13" s="1584"/>
      <c r="AE13" s="1584"/>
      <c r="AF13" s="1584"/>
      <c r="AG13" s="1584"/>
      <c r="AH13" s="1584"/>
      <c r="AI13" s="1584"/>
      <c r="AJ13" s="1584"/>
      <c r="AK13" s="1584"/>
      <c r="AL13" s="1584"/>
      <c r="AM13" s="1584"/>
    </row>
    <row r="14" s="1641" customFormat="1" ht="19" customHeight="1" spans="1:39">
      <c r="A14" s="1656">
        <v>9</v>
      </c>
      <c r="B14" s="1663" t="s">
        <v>255</v>
      </c>
      <c r="C14" s="1658" t="s">
        <v>256</v>
      </c>
      <c r="D14" s="1658" t="s">
        <v>248</v>
      </c>
      <c r="E14" s="1659">
        <v>41827</v>
      </c>
      <c r="F14" s="1660">
        <v>200</v>
      </c>
      <c r="G14" s="1661">
        <v>19</v>
      </c>
      <c r="H14" s="1662">
        <v>3800</v>
      </c>
      <c r="I14" s="1660">
        <v>200</v>
      </c>
      <c r="J14" s="1688">
        <v>19</v>
      </c>
      <c r="K14" s="1689">
        <v>1</v>
      </c>
      <c r="L14" s="1688">
        <v>0.7</v>
      </c>
      <c r="M14" s="1662">
        <v>2660</v>
      </c>
      <c r="N14" s="1690">
        <v>-30</v>
      </c>
      <c r="O14" s="1658"/>
      <c r="Q14" s="1584"/>
      <c r="R14" s="1584"/>
      <c r="S14" s="1584"/>
      <c r="T14" s="1584"/>
      <c r="U14" s="1584"/>
      <c r="V14" s="1584"/>
      <c r="W14" s="1584"/>
      <c r="X14" s="1584"/>
      <c r="Y14" s="1584"/>
      <c r="Z14" s="1584"/>
      <c r="AA14" s="1584"/>
      <c r="AB14" s="1584"/>
      <c r="AC14" s="1584"/>
      <c r="AD14" s="1584"/>
      <c r="AE14" s="1584"/>
      <c r="AF14" s="1584"/>
      <c r="AG14" s="1584"/>
      <c r="AH14" s="1584"/>
      <c r="AI14" s="1584"/>
      <c r="AJ14" s="1584"/>
      <c r="AK14" s="1584"/>
      <c r="AL14" s="1584"/>
      <c r="AM14" s="1584"/>
    </row>
    <row r="15" s="1641" customFormat="1" ht="19" customHeight="1" spans="1:39">
      <c r="A15" s="1656">
        <v>10</v>
      </c>
      <c r="B15" s="1663" t="s">
        <v>255</v>
      </c>
      <c r="C15" s="1658" t="s">
        <v>256</v>
      </c>
      <c r="D15" s="1658" t="s">
        <v>248</v>
      </c>
      <c r="E15" s="1659">
        <v>41533</v>
      </c>
      <c r="F15" s="1660">
        <v>30</v>
      </c>
      <c r="G15" s="1661">
        <v>14</v>
      </c>
      <c r="H15" s="1662">
        <v>420</v>
      </c>
      <c r="I15" s="1660">
        <v>30</v>
      </c>
      <c r="J15" s="1688">
        <v>14</v>
      </c>
      <c r="K15" s="1689">
        <v>1</v>
      </c>
      <c r="L15" s="1688">
        <v>0.7</v>
      </c>
      <c r="M15" s="1662">
        <v>294</v>
      </c>
      <c r="N15" s="1690">
        <v>-30</v>
      </c>
      <c r="O15" s="1658"/>
      <c r="Q15" s="1584"/>
      <c r="R15" s="1584"/>
      <c r="S15" s="1584"/>
      <c r="T15" s="1584"/>
      <c r="U15" s="1584"/>
      <c r="V15" s="1584"/>
      <c r="W15" s="1584"/>
      <c r="X15" s="1584"/>
      <c r="Y15" s="1584"/>
      <c r="Z15" s="1584"/>
      <c r="AA15" s="1584"/>
      <c r="AB15" s="1584"/>
      <c r="AC15" s="1584"/>
      <c r="AD15" s="1584"/>
      <c r="AE15" s="1584"/>
      <c r="AF15" s="1584"/>
      <c r="AG15" s="1584"/>
      <c r="AH15" s="1584"/>
      <c r="AI15" s="1584"/>
      <c r="AJ15" s="1584"/>
      <c r="AK15" s="1584"/>
      <c r="AL15" s="1584"/>
      <c r="AM15" s="1584"/>
    </row>
    <row r="16" s="1641" customFormat="1" ht="19" customHeight="1" spans="1:39">
      <c r="A16" s="1656">
        <v>11</v>
      </c>
      <c r="B16" s="1663" t="s">
        <v>257</v>
      </c>
      <c r="C16" s="1658" t="s">
        <v>256</v>
      </c>
      <c r="D16" s="1658" t="s">
        <v>248</v>
      </c>
      <c r="E16" s="1659">
        <v>41381</v>
      </c>
      <c r="F16" s="1660">
        <v>238</v>
      </c>
      <c r="G16" s="1661">
        <v>18</v>
      </c>
      <c r="H16" s="1662">
        <v>4284</v>
      </c>
      <c r="I16" s="1660">
        <v>238</v>
      </c>
      <c r="J16" s="1688">
        <v>18</v>
      </c>
      <c r="K16" s="1689">
        <v>1</v>
      </c>
      <c r="L16" s="1688">
        <v>0.7</v>
      </c>
      <c r="M16" s="1662">
        <v>2999</v>
      </c>
      <c r="N16" s="1690">
        <v>-30</v>
      </c>
      <c r="O16" s="1658"/>
      <c r="Q16" s="1584"/>
      <c r="R16" s="1584"/>
      <c r="S16" s="1584"/>
      <c r="T16" s="1584"/>
      <c r="U16" s="1584"/>
      <c r="V16" s="1584"/>
      <c r="W16" s="1584"/>
      <c r="X16" s="1584"/>
      <c r="Y16" s="1584"/>
      <c r="Z16" s="1584"/>
      <c r="AA16" s="1584"/>
      <c r="AB16" s="1584"/>
      <c r="AC16" s="1584"/>
      <c r="AD16" s="1584"/>
      <c r="AE16" s="1584"/>
      <c r="AF16" s="1584"/>
      <c r="AG16" s="1584"/>
      <c r="AH16" s="1584"/>
      <c r="AI16" s="1584"/>
      <c r="AJ16" s="1584"/>
      <c r="AK16" s="1584"/>
      <c r="AL16" s="1584"/>
      <c r="AM16" s="1584"/>
    </row>
    <row r="17" s="1641" customFormat="1" ht="19" customHeight="1" spans="1:39">
      <c r="A17" s="1656">
        <v>12</v>
      </c>
      <c r="B17" s="1663" t="s">
        <v>258</v>
      </c>
      <c r="C17" s="1658" t="s">
        <v>256</v>
      </c>
      <c r="D17" s="1658" t="s">
        <v>248</v>
      </c>
      <c r="E17" s="1659">
        <v>41025</v>
      </c>
      <c r="F17" s="1660">
        <v>28</v>
      </c>
      <c r="G17" s="1661">
        <v>100</v>
      </c>
      <c r="H17" s="1662">
        <v>2800</v>
      </c>
      <c r="I17" s="1660">
        <v>28</v>
      </c>
      <c r="J17" s="1688">
        <v>102</v>
      </c>
      <c r="K17" s="1689">
        <v>1</v>
      </c>
      <c r="L17" s="1688">
        <v>0.8</v>
      </c>
      <c r="M17" s="1662">
        <v>2285</v>
      </c>
      <c r="N17" s="1690">
        <v>-18</v>
      </c>
      <c r="O17" s="1658"/>
      <c r="Q17" s="1584"/>
      <c r="R17" s="1584"/>
      <c r="S17" s="1584"/>
      <c r="T17" s="1584"/>
      <c r="U17" s="1584"/>
      <c r="V17" s="1584"/>
      <c r="W17" s="1584"/>
      <c r="X17" s="1584"/>
      <c r="Y17" s="1584"/>
      <c r="Z17" s="1584"/>
      <c r="AA17" s="1584"/>
      <c r="AB17" s="1584"/>
      <c r="AC17" s="1584"/>
      <c r="AD17" s="1584"/>
      <c r="AE17" s="1584"/>
      <c r="AF17" s="1584"/>
      <c r="AG17" s="1584"/>
      <c r="AH17" s="1584"/>
      <c r="AI17" s="1584"/>
      <c r="AJ17" s="1584"/>
      <c r="AK17" s="1584"/>
      <c r="AL17" s="1584"/>
      <c r="AM17" s="1584"/>
    </row>
    <row r="18" s="1641" customFormat="1" ht="19" customHeight="1" spans="1:39">
      <c r="A18" s="1656">
        <v>13</v>
      </c>
      <c r="B18" s="1663" t="s">
        <v>259</v>
      </c>
      <c r="C18" s="1658" t="s">
        <v>252</v>
      </c>
      <c r="D18" s="1658" t="s">
        <v>248</v>
      </c>
      <c r="E18" s="1659">
        <v>41026</v>
      </c>
      <c r="F18" s="1660">
        <v>50</v>
      </c>
      <c r="G18" s="1661">
        <v>100</v>
      </c>
      <c r="H18" s="1662">
        <v>5000</v>
      </c>
      <c r="I18" s="1660">
        <v>50</v>
      </c>
      <c r="J18" s="1688">
        <v>88</v>
      </c>
      <c r="K18" s="1689">
        <v>1</v>
      </c>
      <c r="L18" s="1688">
        <v>0.8</v>
      </c>
      <c r="M18" s="1662">
        <v>3520</v>
      </c>
      <c r="N18" s="1690">
        <v>-30</v>
      </c>
      <c r="O18" s="1658"/>
      <c r="Q18" s="1584"/>
      <c r="R18" s="1584"/>
      <c r="S18" s="1584"/>
      <c r="T18" s="1584"/>
      <c r="U18" s="1584"/>
      <c r="V18" s="1584"/>
      <c r="W18" s="1584"/>
      <c r="X18" s="1584"/>
      <c r="Y18" s="1584"/>
      <c r="Z18" s="1584"/>
      <c r="AA18" s="1584"/>
      <c r="AB18" s="1584"/>
      <c r="AC18" s="1584"/>
      <c r="AD18" s="1584"/>
      <c r="AE18" s="1584"/>
      <c r="AF18" s="1584"/>
      <c r="AG18" s="1584"/>
      <c r="AH18" s="1584"/>
      <c r="AI18" s="1584"/>
      <c r="AJ18" s="1584"/>
      <c r="AK18" s="1584"/>
      <c r="AL18" s="1584"/>
      <c r="AM18" s="1584"/>
    </row>
    <row r="19" s="1641" customFormat="1" ht="19" customHeight="1" spans="1:39">
      <c r="A19" s="1656">
        <v>14</v>
      </c>
      <c r="B19" s="1663" t="s">
        <v>260</v>
      </c>
      <c r="C19" s="1658" t="s">
        <v>252</v>
      </c>
      <c r="D19" s="1658" t="s">
        <v>248</v>
      </c>
      <c r="E19" s="1659">
        <v>41381</v>
      </c>
      <c r="F19" s="1660">
        <v>40</v>
      </c>
      <c r="G19" s="1661">
        <v>14</v>
      </c>
      <c r="H19" s="1662">
        <v>560</v>
      </c>
      <c r="I19" s="1660">
        <v>40</v>
      </c>
      <c r="J19" s="1688">
        <v>14</v>
      </c>
      <c r="K19" s="1689">
        <v>1</v>
      </c>
      <c r="L19" s="1688">
        <v>0.7</v>
      </c>
      <c r="M19" s="1662">
        <v>392</v>
      </c>
      <c r="N19" s="1690">
        <v>-30</v>
      </c>
      <c r="O19" s="1658"/>
      <c r="Q19" s="1584"/>
      <c r="R19" s="1584"/>
      <c r="S19" s="1584"/>
      <c r="T19" s="1584"/>
      <c r="U19" s="1584"/>
      <c r="V19" s="1584"/>
      <c r="W19" s="1584"/>
      <c r="X19" s="1584"/>
      <c r="Y19" s="1584"/>
      <c r="Z19" s="1584"/>
      <c r="AA19" s="1584"/>
      <c r="AB19" s="1584"/>
      <c r="AC19" s="1584"/>
      <c r="AD19" s="1584"/>
      <c r="AE19" s="1584"/>
      <c r="AF19" s="1584"/>
      <c r="AG19" s="1584"/>
      <c r="AH19" s="1584"/>
      <c r="AI19" s="1584"/>
      <c r="AJ19" s="1584"/>
      <c r="AK19" s="1584"/>
      <c r="AL19" s="1584"/>
      <c r="AM19" s="1584"/>
    </row>
    <row r="20" s="1641" customFormat="1" ht="19" customHeight="1" spans="1:39">
      <c r="A20" s="1656">
        <v>15</v>
      </c>
      <c r="B20" s="1657" t="s">
        <v>261</v>
      </c>
      <c r="C20" s="1658" t="s">
        <v>247</v>
      </c>
      <c r="D20" s="1658" t="s">
        <v>248</v>
      </c>
      <c r="E20" s="1659">
        <v>41303</v>
      </c>
      <c r="F20" s="1660">
        <v>60</v>
      </c>
      <c r="G20" s="1661">
        <v>10</v>
      </c>
      <c r="H20" s="1662">
        <v>600</v>
      </c>
      <c r="I20" s="1660">
        <v>60</v>
      </c>
      <c r="J20" s="1688">
        <v>10</v>
      </c>
      <c r="K20" s="1689">
        <v>1</v>
      </c>
      <c r="L20" s="1688">
        <v>0.7</v>
      </c>
      <c r="M20" s="1662">
        <v>420</v>
      </c>
      <c r="N20" s="1690">
        <v>-30</v>
      </c>
      <c r="O20" s="1658"/>
      <c r="Q20" s="1584"/>
      <c r="R20" s="1584"/>
      <c r="S20" s="1584"/>
      <c r="T20" s="1584"/>
      <c r="U20" s="1584"/>
      <c r="V20" s="1584"/>
      <c r="W20" s="1584"/>
      <c r="X20" s="1584"/>
      <c r="Y20" s="1584"/>
      <c r="Z20" s="1584"/>
      <c r="AA20" s="1584"/>
      <c r="AB20" s="1584"/>
      <c r="AC20" s="1584"/>
      <c r="AD20" s="1584"/>
      <c r="AE20" s="1584"/>
      <c r="AF20" s="1584"/>
      <c r="AG20" s="1584"/>
      <c r="AH20" s="1584"/>
      <c r="AI20" s="1584"/>
      <c r="AJ20" s="1584"/>
      <c r="AK20" s="1584"/>
      <c r="AL20" s="1584"/>
      <c r="AM20" s="1584"/>
    </row>
    <row r="21" s="1641" customFormat="1" ht="19" customHeight="1" spans="1:39">
      <c r="A21" s="1656">
        <v>16</v>
      </c>
      <c r="B21" s="1657" t="s">
        <v>261</v>
      </c>
      <c r="C21" s="1658" t="s">
        <v>247</v>
      </c>
      <c r="D21" s="1658" t="s">
        <v>248</v>
      </c>
      <c r="E21" s="1659">
        <v>41271</v>
      </c>
      <c r="F21" s="1660">
        <v>50</v>
      </c>
      <c r="G21" s="1661">
        <v>18</v>
      </c>
      <c r="H21" s="1662">
        <v>900</v>
      </c>
      <c r="I21" s="1660">
        <v>50</v>
      </c>
      <c r="J21" s="1688">
        <v>18</v>
      </c>
      <c r="K21" s="1689">
        <v>1</v>
      </c>
      <c r="L21" s="1688">
        <v>0.7</v>
      </c>
      <c r="M21" s="1662">
        <v>630</v>
      </c>
      <c r="N21" s="1690">
        <v>-30</v>
      </c>
      <c r="O21" s="1658"/>
      <c r="Q21" s="1584"/>
      <c r="R21" s="1584"/>
      <c r="S21" s="1584"/>
      <c r="T21" s="1584"/>
      <c r="U21" s="1584"/>
      <c r="V21" s="1584"/>
      <c r="W21" s="1584"/>
      <c r="X21" s="1584"/>
      <c r="Y21" s="1584"/>
      <c r="Z21" s="1584"/>
      <c r="AA21" s="1584"/>
      <c r="AB21" s="1584"/>
      <c r="AC21" s="1584"/>
      <c r="AD21" s="1584"/>
      <c r="AE21" s="1584"/>
      <c r="AF21" s="1584"/>
      <c r="AG21" s="1584"/>
      <c r="AH21" s="1584"/>
      <c r="AI21" s="1584"/>
      <c r="AJ21" s="1584"/>
      <c r="AK21" s="1584"/>
      <c r="AL21" s="1584"/>
      <c r="AM21" s="1584"/>
    </row>
    <row r="22" s="1641" customFormat="1" ht="19" customHeight="1" spans="1:39">
      <c r="A22" s="1656">
        <v>17</v>
      </c>
      <c r="B22" s="1663" t="s">
        <v>262</v>
      </c>
      <c r="C22" s="1658" t="s">
        <v>263</v>
      </c>
      <c r="D22" s="1658" t="s">
        <v>248</v>
      </c>
      <c r="E22" s="1659">
        <v>41239</v>
      </c>
      <c r="F22" s="1660">
        <v>20</v>
      </c>
      <c r="G22" s="1661">
        <v>1580</v>
      </c>
      <c r="H22" s="1662">
        <v>31600</v>
      </c>
      <c r="I22" s="1660">
        <v>20</v>
      </c>
      <c r="J22" s="1688">
        <v>1611</v>
      </c>
      <c r="K22" s="1689">
        <v>1</v>
      </c>
      <c r="L22" s="1688">
        <v>0.8</v>
      </c>
      <c r="M22" s="1662">
        <v>25776</v>
      </c>
      <c r="N22" s="1690">
        <v>-18</v>
      </c>
      <c r="O22" s="1658"/>
      <c r="Q22" s="1584"/>
      <c r="R22" s="1584"/>
      <c r="S22" s="1584"/>
      <c r="T22" s="1584"/>
      <c r="U22" s="1584"/>
      <c r="V22" s="1584"/>
      <c r="W22" s="1584"/>
      <c r="X22" s="1584"/>
      <c r="Y22" s="1584"/>
      <c r="Z22" s="1584"/>
      <c r="AA22" s="1584"/>
      <c r="AB22" s="1584"/>
      <c r="AC22" s="1584"/>
      <c r="AD22" s="1584"/>
      <c r="AE22" s="1584"/>
      <c r="AF22" s="1584"/>
      <c r="AG22" s="1584"/>
      <c r="AH22" s="1584"/>
      <c r="AI22" s="1584"/>
      <c r="AJ22" s="1584"/>
      <c r="AK22" s="1584"/>
      <c r="AL22" s="1584"/>
      <c r="AM22" s="1584"/>
    </row>
    <row r="23" s="1641" customFormat="1" ht="19" customHeight="1" spans="1:39">
      <c r="A23" s="1656">
        <v>18</v>
      </c>
      <c r="B23" s="1657" t="s">
        <v>264</v>
      </c>
      <c r="C23" s="1658" t="s">
        <v>247</v>
      </c>
      <c r="D23" s="1658" t="s">
        <v>248</v>
      </c>
      <c r="E23" s="1659">
        <v>41624</v>
      </c>
      <c r="F23" s="1660">
        <v>32</v>
      </c>
      <c r="G23" s="1661">
        <v>18</v>
      </c>
      <c r="H23" s="1662">
        <v>576</v>
      </c>
      <c r="I23" s="1660">
        <v>32</v>
      </c>
      <c r="J23" s="1688">
        <v>18</v>
      </c>
      <c r="K23" s="1689">
        <v>1</v>
      </c>
      <c r="L23" s="1688">
        <v>0.7</v>
      </c>
      <c r="M23" s="1662">
        <v>403</v>
      </c>
      <c r="N23" s="1690">
        <v>-30</v>
      </c>
      <c r="O23" s="1658"/>
      <c r="Q23" s="1584"/>
      <c r="R23" s="1584"/>
      <c r="S23" s="1584"/>
      <c r="T23" s="1584"/>
      <c r="U23" s="1584"/>
      <c r="V23" s="1584"/>
      <c r="W23" s="1584"/>
      <c r="X23" s="1584"/>
      <c r="Y23" s="1584"/>
      <c r="Z23" s="1584"/>
      <c r="AA23" s="1584"/>
      <c r="AB23" s="1584"/>
      <c r="AC23" s="1584"/>
      <c r="AD23" s="1584"/>
      <c r="AE23" s="1584"/>
      <c r="AF23" s="1584"/>
      <c r="AG23" s="1584"/>
      <c r="AH23" s="1584"/>
      <c r="AI23" s="1584"/>
      <c r="AJ23" s="1584"/>
      <c r="AK23" s="1584"/>
      <c r="AL23" s="1584"/>
      <c r="AM23" s="1584"/>
    </row>
    <row r="24" s="1641" customFormat="1" ht="19" customHeight="1" spans="1:39">
      <c r="A24" s="1656">
        <v>19</v>
      </c>
      <c r="B24" s="1663" t="s">
        <v>265</v>
      </c>
      <c r="C24" s="1658" t="s">
        <v>252</v>
      </c>
      <c r="D24" s="1658" t="s">
        <v>248</v>
      </c>
      <c r="E24" s="1659">
        <v>41303</v>
      </c>
      <c r="F24" s="1660">
        <v>13</v>
      </c>
      <c r="G24" s="1661">
        <v>18</v>
      </c>
      <c r="H24" s="1662">
        <v>234</v>
      </c>
      <c r="I24" s="1660">
        <v>13</v>
      </c>
      <c r="J24" s="1688">
        <v>18</v>
      </c>
      <c r="K24" s="1689">
        <v>1</v>
      </c>
      <c r="L24" s="1688">
        <v>0.7</v>
      </c>
      <c r="M24" s="1662">
        <v>164</v>
      </c>
      <c r="N24" s="1690">
        <v>-30</v>
      </c>
      <c r="O24" s="1658"/>
      <c r="Q24" s="1584"/>
      <c r="R24" s="1584"/>
      <c r="S24" s="1584"/>
      <c r="T24" s="1584"/>
      <c r="U24" s="1584"/>
      <c r="V24" s="1584"/>
      <c r="W24" s="1584"/>
      <c r="X24" s="1584"/>
      <c r="Y24" s="1584"/>
      <c r="Z24" s="1584"/>
      <c r="AA24" s="1584"/>
      <c r="AB24" s="1584"/>
      <c r="AC24" s="1584"/>
      <c r="AD24" s="1584"/>
      <c r="AE24" s="1584"/>
      <c r="AF24" s="1584"/>
      <c r="AG24" s="1584"/>
      <c r="AH24" s="1584"/>
      <c r="AI24" s="1584"/>
      <c r="AJ24" s="1584"/>
      <c r="AK24" s="1584"/>
      <c r="AL24" s="1584"/>
      <c r="AM24" s="1584"/>
    </row>
    <row r="25" s="1641" customFormat="1" ht="19" customHeight="1" spans="1:39">
      <c r="A25" s="1656">
        <v>20</v>
      </c>
      <c r="B25" s="1663" t="s">
        <v>266</v>
      </c>
      <c r="C25" s="1658" t="s">
        <v>252</v>
      </c>
      <c r="D25" s="1658" t="s">
        <v>248</v>
      </c>
      <c r="E25" s="1659">
        <v>41487</v>
      </c>
      <c r="F25" s="1660">
        <v>160</v>
      </c>
      <c r="G25" s="1661">
        <v>15</v>
      </c>
      <c r="H25" s="1662">
        <v>2400</v>
      </c>
      <c r="I25" s="1660">
        <v>160</v>
      </c>
      <c r="J25" s="1688">
        <v>15</v>
      </c>
      <c r="K25" s="1689">
        <v>1</v>
      </c>
      <c r="L25" s="1688">
        <v>0.7</v>
      </c>
      <c r="M25" s="1662">
        <v>1680</v>
      </c>
      <c r="N25" s="1690">
        <v>-30</v>
      </c>
      <c r="O25" s="1658"/>
      <c r="Q25" s="1584"/>
      <c r="R25" s="1584"/>
      <c r="S25" s="1584"/>
      <c r="T25" s="1584"/>
      <c r="U25" s="1584"/>
      <c r="V25" s="1584"/>
      <c r="W25" s="1584"/>
      <c r="X25" s="1584"/>
      <c r="Y25" s="1584"/>
      <c r="Z25" s="1584"/>
      <c r="AA25" s="1584"/>
      <c r="AB25" s="1584"/>
      <c r="AC25" s="1584"/>
      <c r="AD25" s="1584"/>
      <c r="AE25" s="1584"/>
      <c r="AF25" s="1584"/>
      <c r="AG25" s="1584"/>
      <c r="AH25" s="1584"/>
      <c r="AI25" s="1584"/>
      <c r="AJ25" s="1584"/>
      <c r="AK25" s="1584"/>
      <c r="AL25" s="1584"/>
      <c r="AM25" s="1584"/>
    </row>
    <row r="26" s="1641" customFormat="1" ht="19" customHeight="1" spans="1:39">
      <c r="A26" s="1656">
        <v>21</v>
      </c>
      <c r="B26" s="1663" t="s">
        <v>267</v>
      </c>
      <c r="C26" s="1658" t="s">
        <v>252</v>
      </c>
      <c r="D26" s="1658" t="s">
        <v>248</v>
      </c>
      <c r="E26" s="1659">
        <v>41767</v>
      </c>
      <c r="F26" s="1660">
        <v>159</v>
      </c>
      <c r="G26" s="1661">
        <v>11</v>
      </c>
      <c r="H26" s="1662">
        <v>1749</v>
      </c>
      <c r="I26" s="1660">
        <v>159</v>
      </c>
      <c r="J26" s="1688">
        <v>11</v>
      </c>
      <c r="K26" s="1689">
        <v>1</v>
      </c>
      <c r="L26" s="1688">
        <v>0.7</v>
      </c>
      <c r="M26" s="1662">
        <v>1224</v>
      </c>
      <c r="N26" s="1690">
        <v>-30</v>
      </c>
      <c r="O26" s="1658"/>
      <c r="Q26" s="1584"/>
      <c r="R26" s="1584"/>
      <c r="S26" s="1584"/>
      <c r="T26" s="1584"/>
      <c r="U26" s="1584"/>
      <c r="V26" s="1584"/>
      <c r="W26" s="1584"/>
      <c r="X26" s="1584"/>
      <c r="Y26" s="1584"/>
      <c r="Z26" s="1584"/>
      <c r="AA26" s="1584"/>
      <c r="AB26" s="1584"/>
      <c r="AC26" s="1584"/>
      <c r="AD26" s="1584"/>
      <c r="AE26" s="1584"/>
      <c r="AF26" s="1584"/>
      <c r="AG26" s="1584"/>
      <c r="AH26" s="1584"/>
      <c r="AI26" s="1584"/>
      <c r="AJ26" s="1584"/>
      <c r="AK26" s="1584"/>
      <c r="AL26" s="1584"/>
      <c r="AM26" s="1584"/>
    </row>
    <row r="27" s="1641" customFormat="1" ht="19" customHeight="1" spans="1:39">
      <c r="A27" s="1656">
        <v>22</v>
      </c>
      <c r="B27" s="1663" t="s">
        <v>268</v>
      </c>
      <c r="C27" s="1658" t="s">
        <v>252</v>
      </c>
      <c r="D27" s="1658" t="s">
        <v>248</v>
      </c>
      <c r="E27" s="1659">
        <v>40635</v>
      </c>
      <c r="F27" s="1660">
        <v>841</v>
      </c>
      <c r="G27" s="1661">
        <v>24</v>
      </c>
      <c r="H27" s="1662">
        <v>20184</v>
      </c>
      <c r="I27" s="1660">
        <v>841</v>
      </c>
      <c r="J27" s="1688">
        <v>24</v>
      </c>
      <c r="K27" s="1689">
        <v>1</v>
      </c>
      <c r="L27" s="1688">
        <v>0.8</v>
      </c>
      <c r="M27" s="1662">
        <v>16147</v>
      </c>
      <c r="N27" s="1690">
        <v>-20</v>
      </c>
      <c r="O27" s="1658"/>
      <c r="Q27" s="1584"/>
      <c r="R27" s="1584"/>
      <c r="S27" s="1584"/>
      <c r="T27" s="1584"/>
      <c r="U27" s="1584"/>
      <c r="V27" s="1584"/>
      <c r="W27" s="1584"/>
      <c r="X27" s="1584"/>
      <c r="Y27" s="1584"/>
      <c r="Z27" s="1584"/>
      <c r="AA27" s="1584"/>
      <c r="AB27" s="1584"/>
      <c r="AC27" s="1584"/>
      <c r="AD27" s="1584"/>
      <c r="AE27" s="1584"/>
      <c r="AF27" s="1584"/>
      <c r="AG27" s="1584"/>
      <c r="AH27" s="1584"/>
      <c r="AI27" s="1584"/>
      <c r="AJ27" s="1584"/>
      <c r="AK27" s="1584"/>
      <c r="AL27" s="1584"/>
      <c r="AM27" s="1584"/>
    </row>
    <row r="28" s="1641" customFormat="1" ht="19" customHeight="1" spans="1:39">
      <c r="A28" s="1656">
        <v>23</v>
      </c>
      <c r="B28" s="1663" t="s">
        <v>269</v>
      </c>
      <c r="C28" s="1658" t="s">
        <v>247</v>
      </c>
      <c r="D28" s="1658" t="s">
        <v>248</v>
      </c>
      <c r="E28" s="1659">
        <v>40635</v>
      </c>
      <c r="F28" s="1660">
        <v>295</v>
      </c>
      <c r="G28" s="1661">
        <v>23</v>
      </c>
      <c r="H28" s="1662">
        <v>6785</v>
      </c>
      <c r="I28" s="1660">
        <v>295</v>
      </c>
      <c r="J28" s="1688">
        <v>23</v>
      </c>
      <c r="K28" s="1689">
        <v>1</v>
      </c>
      <c r="L28" s="1688">
        <v>0.8</v>
      </c>
      <c r="M28" s="1662">
        <v>5428</v>
      </c>
      <c r="N28" s="1690">
        <v>-20</v>
      </c>
      <c r="O28" s="1658"/>
      <c r="Q28" s="1584"/>
      <c r="R28" s="1584"/>
      <c r="S28" s="1584"/>
      <c r="T28" s="1584"/>
      <c r="U28" s="1584"/>
      <c r="V28" s="1584"/>
      <c r="W28" s="1584"/>
      <c r="X28" s="1584"/>
      <c r="Y28" s="1584"/>
      <c r="Z28" s="1584"/>
      <c r="AA28" s="1584"/>
      <c r="AB28" s="1584"/>
      <c r="AC28" s="1584"/>
      <c r="AD28" s="1584"/>
      <c r="AE28" s="1584"/>
      <c r="AF28" s="1584"/>
      <c r="AG28" s="1584"/>
      <c r="AH28" s="1584"/>
      <c r="AI28" s="1584"/>
      <c r="AJ28" s="1584"/>
      <c r="AK28" s="1584"/>
      <c r="AL28" s="1584"/>
      <c r="AM28" s="1584"/>
    </row>
    <row r="29" s="1641" customFormat="1" ht="19" customHeight="1" spans="1:39">
      <c r="A29" s="1656">
        <v>24</v>
      </c>
      <c r="B29" s="1663" t="s">
        <v>270</v>
      </c>
      <c r="C29" s="1658" t="s">
        <v>247</v>
      </c>
      <c r="D29" s="1658" t="s">
        <v>248</v>
      </c>
      <c r="E29" s="1659">
        <v>40636</v>
      </c>
      <c r="F29" s="1660">
        <v>660</v>
      </c>
      <c r="G29" s="1661">
        <v>28</v>
      </c>
      <c r="H29" s="1662">
        <v>18480</v>
      </c>
      <c r="I29" s="1660">
        <v>660</v>
      </c>
      <c r="J29" s="1688">
        <v>29</v>
      </c>
      <c r="K29" s="1689">
        <v>1</v>
      </c>
      <c r="L29" s="1688">
        <v>0.8</v>
      </c>
      <c r="M29" s="1662">
        <v>15312</v>
      </c>
      <c r="N29" s="1690">
        <v>-17</v>
      </c>
      <c r="O29" s="1658"/>
      <c r="Q29" s="1584"/>
      <c r="R29" s="1584"/>
      <c r="S29" s="1584"/>
      <c r="T29" s="1584"/>
      <c r="U29" s="1584"/>
      <c r="V29" s="1584"/>
      <c r="W29" s="1584"/>
      <c r="X29" s="1584"/>
      <c r="Y29" s="1584"/>
      <c r="Z29" s="1584"/>
      <c r="AA29" s="1584"/>
      <c r="AB29" s="1584"/>
      <c r="AC29" s="1584"/>
      <c r="AD29" s="1584"/>
      <c r="AE29" s="1584"/>
      <c r="AF29" s="1584"/>
      <c r="AG29" s="1584"/>
      <c r="AH29" s="1584"/>
      <c r="AI29" s="1584"/>
      <c r="AJ29" s="1584"/>
      <c r="AK29" s="1584"/>
      <c r="AL29" s="1584"/>
      <c r="AM29" s="1584"/>
    </row>
    <row r="30" s="1641" customFormat="1" ht="19" customHeight="1" spans="1:39">
      <c r="A30" s="1656"/>
      <c r="B30" s="1663"/>
      <c r="C30" s="1658"/>
      <c r="D30" s="1658"/>
      <c r="E30" s="1659"/>
      <c r="F30" s="1660"/>
      <c r="G30" s="1661"/>
      <c r="H30" s="1662"/>
      <c r="I30" s="1660"/>
      <c r="J30" s="1688"/>
      <c r="K30" s="1689"/>
      <c r="L30" s="1688"/>
      <c r="M30" s="1662"/>
      <c r="N30" s="1690"/>
      <c r="O30" s="1658"/>
      <c r="Q30" s="1584"/>
      <c r="R30" s="1584"/>
      <c r="S30" s="1584"/>
      <c r="T30" s="1584"/>
      <c r="U30" s="1584"/>
      <c r="V30" s="1584"/>
      <c r="W30" s="1584"/>
      <c r="X30" s="1584"/>
      <c r="Y30" s="1584"/>
      <c r="Z30" s="1584"/>
      <c r="AA30" s="1584"/>
      <c r="AB30" s="1584"/>
      <c r="AC30" s="1584"/>
      <c r="AD30" s="1584"/>
      <c r="AE30" s="1584"/>
      <c r="AF30" s="1584"/>
      <c r="AG30" s="1584"/>
      <c r="AH30" s="1584"/>
      <c r="AI30" s="1584"/>
      <c r="AJ30" s="1584"/>
      <c r="AK30" s="1584"/>
      <c r="AL30" s="1584"/>
      <c r="AM30" s="1584"/>
    </row>
    <row r="31" s="1641" customFormat="1" ht="19" customHeight="1" spans="1:39">
      <c r="A31" s="1656"/>
      <c r="B31" s="1663"/>
      <c r="C31" s="1658"/>
      <c r="D31" s="1658"/>
      <c r="E31" s="1659"/>
      <c r="F31" s="1660"/>
      <c r="G31" s="1661"/>
      <c r="H31" s="1662"/>
      <c r="I31" s="1660"/>
      <c r="J31" s="1688"/>
      <c r="K31" s="1689"/>
      <c r="L31" s="1688"/>
      <c r="M31" s="1662"/>
      <c r="N31" s="1690"/>
      <c r="O31" s="1658"/>
      <c r="Q31" s="1584"/>
      <c r="R31" s="1584"/>
      <c r="S31" s="1584"/>
      <c r="T31" s="1584"/>
      <c r="U31" s="1584"/>
      <c r="V31" s="1584"/>
      <c r="W31" s="1584"/>
      <c r="X31" s="1584"/>
      <c r="Y31" s="1584"/>
      <c r="Z31" s="1584"/>
      <c r="AA31" s="1584"/>
      <c r="AB31" s="1584"/>
      <c r="AC31" s="1584"/>
      <c r="AD31" s="1584"/>
      <c r="AE31" s="1584"/>
      <c r="AF31" s="1584"/>
      <c r="AG31" s="1584"/>
      <c r="AH31" s="1584"/>
      <c r="AI31" s="1584"/>
      <c r="AJ31" s="1584"/>
      <c r="AK31" s="1584"/>
      <c r="AL31" s="1584"/>
      <c r="AM31" s="1584"/>
    </row>
    <row r="32" s="1641" customFormat="1" ht="19" customHeight="1" spans="1:39">
      <c r="A32" s="1656"/>
      <c r="B32" s="1663"/>
      <c r="C32" s="1658"/>
      <c r="D32" s="1658"/>
      <c r="E32" s="1659"/>
      <c r="F32" s="1660"/>
      <c r="G32" s="1661"/>
      <c r="H32" s="1662"/>
      <c r="I32" s="1660"/>
      <c r="J32" s="1688"/>
      <c r="K32" s="1689"/>
      <c r="L32" s="1688"/>
      <c r="M32" s="1662"/>
      <c r="N32" s="1690"/>
      <c r="O32" s="1658"/>
      <c r="Q32" s="1584"/>
      <c r="R32" s="1584"/>
      <c r="S32" s="1584"/>
      <c r="T32" s="1584"/>
      <c r="U32" s="1584"/>
      <c r="V32" s="1584"/>
      <c r="W32" s="1584"/>
      <c r="X32" s="1584"/>
      <c r="Y32" s="1584"/>
      <c r="Z32" s="1584"/>
      <c r="AA32" s="1584"/>
      <c r="AB32" s="1584"/>
      <c r="AC32" s="1584"/>
      <c r="AD32" s="1584"/>
      <c r="AE32" s="1584"/>
      <c r="AF32" s="1584"/>
      <c r="AG32" s="1584"/>
      <c r="AH32" s="1584"/>
      <c r="AI32" s="1584"/>
      <c r="AJ32" s="1584"/>
      <c r="AK32" s="1584"/>
      <c r="AL32" s="1584"/>
      <c r="AM32" s="1584"/>
    </row>
    <row r="33" s="1641" customFormat="1" ht="19" customHeight="1" spans="1:39">
      <c r="A33" s="1656"/>
      <c r="B33" s="1663"/>
      <c r="C33" s="1658"/>
      <c r="D33" s="1658"/>
      <c r="E33" s="1659"/>
      <c r="F33" s="1660"/>
      <c r="G33" s="1661"/>
      <c r="H33" s="1662"/>
      <c r="I33" s="1660"/>
      <c r="J33" s="1688"/>
      <c r="K33" s="1689"/>
      <c r="L33" s="1688"/>
      <c r="M33" s="1662"/>
      <c r="N33" s="1690"/>
      <c r="O33" s="1658"/>
      <c r="Q33" s="1584"/>
      <c r="R33" s="1584"/>
      <c r="S33" s="1584"/>
      <c r="T33" s="1584"/>
      <c r="U33" s="1584"/>
      <c r="V33" s="1584"/>
      <c r="W33" s="1584"/>
      <c r="X33" s="1584"/>
      <c r="Y33" s="1584"/>
      <c r="Z33" s="1584"/>
      <c r="AA33" s="1584"/>
      <c r="AB33" s="1584"/>
      <c r="AC33" s="1584"/>
      <c r="AD33" s="1584"/>
      <c r="AE33" s="1584"/>
      <c r="AF33" s="1584"/>
      <c r="AG33" s="1584"/>
      <c r="AH33" s="1584"/>
      <c r="AI33" s="1584"/>
      <c r="AJ33" s="1584"/>
      <c r="AK33" s="1584"/>
      <c r="AL33" s="1584"/>
      <c r="AM33" s="1584"/>
    </row>
    <row r="34" s="1641" customFormat="1" ht="19" customHeight="1" spans="1:39">
      <c r="A34" s="1656"/>
      <c r="B34" s="1663"/>
      <c r="C34" s="1658"/>
      <c r="D34" s="1658"/>
      <c r="E34" s="1659"/>
      <c r="F34" s="1660"/>
      <c r="G34" s="1661"/>
      <c r="H34" s="1662"/>
      <c r="I34" s="1660"/>
      <c r="J34" s="1688"/>
      <c r="K34" s="1689"/>
      <c r="L34" s="1688"/>
      <c r="M34" s="1662"/>
      <c r="N34" s="1690"/>
      <c r="O34" s="1658"/>
      <c r="Q34" s="1584"/>
      <c r="R34" s="1584"/>
      <c r="S34" s="1584"/>
      <c r="T34" s="1584"/>
      <c r="U34" s="1584"/>
      <c r="V34" s="1584"/>
      <c r="W34" s="1584"/>
      <c r="X34" s="1584"/>
      <c r="Y34" s="1584"/>
      <c r="Z34" s="1584"/>
      <c r="AA34" s="1584"/>
      <c r="AB34" s="1584"/>
      <c r="AC34" s="1584"/>
      <c r="AD34" s="1584"/>
      <c r="AE34" s="1584"/>
      <c r="AF34" s="1584"/>
      <c r="AG34" s="1584"/>
      <c r="AH34" s="1584"/>
      <c r="AI34" s="1584"/>
      <c r="AJ34" s="1584"/>
      <c r="AK34" s="1584"/>
      <c r="AL34" s="1584"/>
      <c r="AM34" s="1584"/>
    </row>
    <row r="35" s="1641" customFormat="1" ht="19" customHeight="1" spans="1:39">
      <c r="A35" s="1656"/>
      <c r="B35" s="1663"/>
      <c r="C35" s="1658"/>
      <c r="D35" s="1658"/>
      <c r="E35" s="1659"/>
      <c r="F35" s="1660"/>
      <c r="G35" s="1661"/>
      <c r="H35" s="1662"/>
      <c r="I35" s="1660"/>
      <c r="J35" s="1688"/>
      <c r="K35" s="1689"/>
      <c r="L35" s="1688"/>
      <c r="M35" s="1662"/>
      <c r="N35" s="1690"/>
      <c r="O35" s="1658"/>
      <c r="Q35" s="1584"/>
      <c r="R35" s="1584"/>
      <c r="S35" s="1584"/>
      <c r="T35" s="1584"/>
      <c r="U35" s="1584"/>
      <c r="V35" s="1584"/>
      <c r="W35" s="1584"/>
      <c r="X35" s="1584"/>
      <c r="Y35" s="1584"/>
      <c r="Z35" s="1584"/>
      <c r="AA35" s="1584"/>
      <c r="AB35" s="1584"/>
      <c r="AC35" s="1584"/>
      <c r="AD35" s="1584"/>
      <c r="AE35" s="1584"/>
      <c r="AF35" s="1584"/>
      <c r="AG35" s="1584"/>
      <c r="AH35" s="1584"/>
      <c r="AI35" s="1584"/>
      <c r="AJ35" s="1584"/>
      <c r="AK35" s="1584"/>
      <c r="AL35" s="1584"/>
      <c r="AM35" s="1584"/>
    </row>
    <row r="36" s="1641" customFormat="1" ht="19" customHeight="1" spans="1:39">
      <c r="A36" s="1656"/>
      <c r="B36" s="1663"/>
      <c r="C36" s="1658"/>
      <c r="D36" s="1658"/>
      <c r="E36" s="1659"/>
      <c r="F36" s="1660"/>
      <c r="G36" s="1661"/>
      <c r="H36" s="1662"/>
      <c r="I36" s="1660"/>
      <c r="J36" s="1688"/>
      <c r="K36" s="1689"/>
      <c r="L36" s="1688"/>
      <c r="M36" s="1662"/>
      <c r="N36" s="1690"/>
      <c r="O36" s="1658"/>
      <c r="Q36" s="1584"/>
      <c r="R36" s="1584"/>
      <c r="S36" s="1584"/>
      <c r="T36" s="1584"/>
      <c r="U36" s="1584"/>
      <c r="V36" s="1584"/>
      <c r="W36" s="1584"/>
      <c r="X36" s="1584"/>
      <c r="Y36" s="1584"/>
      <c r="Z36" s="1584"/>
      <c r="AA36" s="1584"/>
      <c r="AB36" s="1584"/>
      <c r="AC36" s="1584"/>
      <c r="AD36" s="1584"/>
      <c r="AE36" s="1584"/>
      <c r="AF36" s="1584"/>
      <c r="AG36" s="1584"/>
      <c r="AH36" s="1584"/>
      <c r="AI36" s="1584"/>
      <c r="AJ36" s="1584"/>
      <c r="AK36" s="1584"/>
      <c r="AL36" s="1584"/>
      <c r="AM36" s="1584"/>
    </row>
    <row r="37" s="1641" customFormat="1" ht="19" customHeight="1" spans="1:39">
      <c r="A37" s="1656"/>
      <c r="B37" s="1663"/>
      <c r="C37" s="1658"/>
      <c r="D37" s="1658"/>
      <c r="E37" s="1659"/>
      <c r="F37" s="1660"/>
      <c r="G37" s="1661"/>
      <c r="H37" s="1662"/>
      <c r="I37" s="1660"/>
      <c r="J37" s="1688"/>
      <c r="K37" s="1689"/>
      <c r="L37" s="1688"/>
      <c r="M37" s="1662"/>
      <c r="N37" s="1690"/>
      <c r="O37" s="1658"/>
      <c r="Q37" s="1584"/>
      <c r="R37" s="1584"/>
      <c r="S37" s="1584"/>
      <c r="T37" s="1584"/>
      <c r="U37" s="1584"/>
      <c r="V37" s="1584"/>
      <c r="W37" s="1584"/>
      <c r="X37" s="1584"/>
      <c r="Y37" s="1584"/>
      <c r="Z37" s="1584"/>
      <c r="AA37" s="1584"/>
      <c r="AB37" s="1584"/>
      <c r="AC37" s="1584"/>
      <c r="AD37" s="1584"/>
      <c r="AE37" s="1584"/>
      <c r="AF37" s="1584"/>
      <c r="AG37" s="1584"/>
      <c r="AH37" s="1584"/>
      <c r="AI37" s="1584"/>
      <c r="AJ37" s="1584"/>
      <c r="AK37" s="1584"/>
      <c r="AL37" s="1584"/>
      <c r="AM37" s="1584"/>
    </row>
    <row r="38" s="1641" customFormat="1" ht="19" customHeight="1" spans="1:39">
      <c r="A38" s="1658"/>
      <c r="B38" s="1664"/>
      <c r="C38" s="1658"/>
      <c r="D38" s="1658"/>
      <c r="E38" s="1658"/>
      <c r="F38" s="1665"/>
      <c r="G38" s="1662"/>
      <c r="H38" s="1662"/>
      <c r="I38" s="1692"/>
      <c r="J38" s="1688"/>
      <c r="K38" s="1688"/>
      <c r="L38" s="1688"/>
      <c r="M38" s="1693"/>
      <c r="N38" s="1694"/>
      <c r="O38" s="1658"/>
      <c r="Q38" s="1584"/>
      <c r="R38" s="1584"/>
      <c r="S38" s="1584"/>
      <c r="T38" s="1584"/>
      <c r="U38" s="1584"/>
      <c r="V38" s="1584"/>
      <c r="W38" s="1584"/>
      <c r="X38" s="1584"/>
      <c r="Y38" s="1584"/>
      <c r="Z38" s="1584"/>
      <c r="AA38" s="1584"/>
      <c r="AB38" s="1584"/>
      <c r="AC38" s="1584"/>
      <c r="AD38" s="1584"/>
      <c r="AE38" s="1584"/>
      <c r="AF38" s="1584"/>
      <c r="AG38" s="1584"/>
      <c r="AH38" s="1584"/>
      <c r="AI38" s="1584"/>
      <c r="AJ38" s="1584"/>
      <c r="AK38" s="1584"/>
      <c r="AL38" s="1584"/>
      <c r="AM38" s="1584"/>
    </row>
    <row r="39" s="1642" customFormat="1" ht="19" customHeight="1" spans="1:39">
      <c r="A39" s="1658"/>
      <c r="B39" s="1657"/>
      <c r="C39" s="1658"/>
      <c r="D39" s="1658"/>
      <c r="E39" s="1658"/>
      <c r="F39" s="1665"/>
      <c r="G39" s="1662"/>
      <c r="H39" s="1662"/>
      <c r="I39" s="1692"/>
      <c r="J39" s="1688"/>
      <c r="K39" s="1688"/>
      <c r="L39" s="1688"/>
      <c r="M39" s="1693"/>
      <c r="N39" s="1694"/>
      <c r="O39" s="1658"/>
      <c r="Q39" s="1584"/>
      <c r="R39" s="1584"/>
      <c r="S39" s="1584"/>
      <c r="T39" s="1584"/>
      <c r="U39" s="1584"/>
      <c r="V39" s="1584"/>
      <c r="W39" s="1584"/>
      <c r="X39" s="1584"/>
      <c r="Y39" s="1584"/>
      <c r="Z39" s="1584"/>
      <c r="AA39" s="1584"/>
      <c r="AB39" s="1584"/>
      <c r="AC39" s="1584"/>
      <c r="AD39" s="1584"/>
      <c r="AE39" s="1584"/>
      <c r="AF39" s="1584"/>
      <c r="AG39" s="1584"/>
      <c r="AH39" s="1584"/>
      <c r="AI39" s="1584"/>
      <c r="AJ39" s="1584"/>
      <c r="AK39" s="1584"/>
      <c r="AL39" s="1584"/>
      <c r="AM39" s="1584"/>
    </row>
    <row r="40" s="1643" customFormat="1" ht="19" customHeight="1" spans="1:39">
      <c r="A40" s="1666" t="s">
        <v>213</v>
      </c>
      <c r="B40" s="1667"/>
      <c r="C40" s="1668"/>
      <c r="D40" s="1669"/>
      <c r="E40" s="1669"/>
      <c r="F40" s="1670">
        <v>3391</v>
      </c>
      <c r="G40" s="1671"/>
      <c r="H40" s="1672">
        <v>106672</v>
      </c>
      <c r="I40" s="1670">
        <v>3391</v>
      </c>
      <c r="J40" s="1695"/>
      <c r="K40" s="1695"/>
      <c r="L40" s="1695"/>
      <c r="M40" s="1672">
        <v>83762</v>
      </c>
      <c r="N40" s="1696"/>
      <c r="O40" s="1669"/>
      <c r="Q40" s="1584"/>
      <c r="R40" s="1584"/>
      <c r="S40" s="1584"/>
      <c r="T40" s="1584"/>
      <c r="U40" s="1584"/>
      <c r="V40" s="1584"/>
      <c r="W40" s="1584"/>
      <c r="X40" s="1584"/>
      <c r="Y40" s="1584"/>
      <c r="Z40" s="1584"/>
      <c r="AA40" s="1584"/>
      <c r="AB40" s="1584"/>
      <c r="AC40" s="1584"/>
      <c r="AD40" s="1584"/>
      <c r="AE40" s="1584"/>
      <c r="AF40" s="1584"/>
      <c r="AG40" s="1584"/>
      <c r="AH40" s="1584"/>
      <c r="AI40" s="1584"/>
      <c r="AJ40" s="1584"/>
      <c r="AK40" s="1584"/>
      <c r="AL40" s="1584"/>
      <c r="AM40" s="1584"/>
    </row>
    <row r="41" s="1584" customFormat="1" customHeight="1" spans="1:15">
      <c r="A41" s="1594" t="s">
        <v>271</v>
      </c>
      <c r="B41" s="1673"/>
      <c r="C41" s="1674"/>
      <c r="D41" s="1595"/>
      <c r="E41" s="1595"/>
      <c r="F41" s="1675"/>
      <c r="H41" s="1676"/>
      <c r="J41" s="1697" t="s">
        <v>272</v>
      </c>
      <c r="K41" s="1698"/>
      <c r="L41" s="1698"/>
      <c r="M41" s="1699"/>
      <c r="N41" s="1700"/>
      <c r="O41" s="1595" t="s">
        <v>167</v>
      </c>
    </row>
    <row r="42" s="278" customFormat="1" customHeight="1" spans="1:15">
      <c r="A42" s="1584" t="s">
        <v>273</v>
      </c>
      <c r="B42" s="1677"/>
      <c r="C42" s="1678"/>
      <c r="D42" s="1584"/>
      <c r="E42" s="1584"/>
      <c r="F42" s="1678"/>
      <c r="G42" s="1596"/>
      <c r="H42" s="1679"/>
      <c r="I42" s="1701"/>
      <c r="J42" s="1701"/>
      <c r="K42" s="1701"/>
      <c r="L42" s="1701"/>
      <c r="M42" s="1699"/>
      <c r="N42" s="1584"/>
      <c r="O42" s="1584"/>
    </row>
    <row r="43" customHeight="1" spans="1:15">
      <c r="A43" s="402"/>
      <c r="B43" s="1680"/>
      <c r="C43" s="1681"/>
      <c r="D43" s="402"/>
      <c r="E43" s="402"/>
      <c r="F43" s="1681"/>
      <c r="G43" s="403"/>
      <c r="H43" s="1682"/>
      <c r="I43" s="1702"/>
      <c r="J43" s="1702"/>
      <c r="K43" s="1702"/>
      <c r="L43" s="1702"/>
      <c r="M43" s="1703"/>
      <c r="N43" s="402"/>
      <c r="O43" s="402"/>
    </row>
    <row r="44" customHeight="1" spans="1:15">
      <c r="A44" s="402"/>
      <c r="B44" s="1680"/>
      <c r="C44" s="1681"/>
      <c r="D44" s="402"/>
      <c r="E44" s="402"/>
      <c r="F44" s="1681"/>
      <c r="G44" s="403"/>
      <c r="H44" s="1682"/>
      <c r="I44" s="1702"/>
      <c r="J44" s="1702"/>
      <c r="K44" s="1702"/>
      <c r="L44" s="1702"/>
      <c r="M44" s="1703"/>
      <c r="N44" s="402"/>
      <c r="O44" s="402"/>
    </row>
  </sheetData>
  <mergeCells count="12">
    <mergeCell ref="A2:O2"/>
    <mergeCell ref="A3:G3"/>
    <mergeCell ref="F4:H4"/>
    <mergeCell ref="I4:M4"/>
    <mergeCell ref="A40:B40"/>
    <mergeCell ref="A4:A5"/>
    <mergeCell ref="B4:B5"/>
    <mergeCell ref="C4:C5"/>
    <mergeCell ref="D4:D5"/>
    <mergeCell ref="E4:E5"/>
    <mergeCell ref="N4:N5"/>
    <mergeCell ref="O4:O5"/>
  </mergeCells>
  <printOptions horizontalCentered="1" verticalCentered="1"/>
  <pageMargins left="0.472222222222222" right="0.472222222222222" top="1.41666666666667" bottom="0.550694444444444" header="0.865972222222222" footer="0.393055555555556"/>
  <pageSetup paperSize="9" orientation="landscape" horizontalDpi="600" verticalDpi="600"/>
  <headerFooter alignWithMargins="0" scaleWithDoc="0">
    <oddHeader>&amp;C&amp;"宋体,加粗"&amp;22存货--原材料评估明细表&amp;R
&amp;"宋体,常规"表&amp;"Times New Roman,常规" 3 - 9 - 2
</oddHeader>
    <oddFooter>&amp;C    </oddFooter>
  </headerFooter>
  <colBreaks count="1" manualBreakCount="1">
    <brk id="15" max="6553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"/>
  <sheetViews>
    <sheetView zoomScaleSheetLayoutView="60" workbookViewId="0">
      <pane xSplit="2" ySplit="4" topLeftCell="C5" activePane="bottomRight" state="frozenSplit"/>
      <selection/>
      <selection pane="topRight"/>
      <selection pane="bottomLeft"/>
      <selection pane="bottomRight" activeCell="F14" sqref="F14"/>
    </sheetView>
  </sheetViews>
  <sheetFormatPr defaultColWidth="9" defaultRowHeight="18" customHeight="1" outlineLevelCol="7"/>
  <cols>
    <col min="1" max="1" width="7.125" style="1840" customWidth="1"/>
    <col min="2" max="2" width="31.625" customWidth="1"/>
    <col min="3" max="3" width="20.625" style="1286" customWidth="1"/>
    <col min="4" max="4" width="0.25" style="1286" hidden="1" customWidth="1"/>
    <col min="5" max="5" width="0.125" style="1286" hidden="1" customWidth="1"/>
    <col min="6" max="6" width="20.625" style="1286" customWidth="1"/>
    <col min="7" max="7" width="20.625" customWidth="1"/>
    <col min="8" max="8" width="20.625" style="1286" customWidth="1"/>
  </cols>
  <sheetData>
    <row r="1" s="402" customFormat="1" ht="25.5" customHeight="1" spans="1:8">
      <c r="A1" s="1767" t="e">
        <f>#REF!</f>
        <v>#REF!</v>
      </c>
      <c r="B1" s="1767"/>
      <c r="C1" s="1767"/>
      <c r="D1" s="1767"/>
      <c r="E1" s="1767"/>
      <c r="F1" s="1767"/>
      <c r="G1" s="1767"/>
      <c r="H1" s="1767"/>
    </row>
    <row r="2" s="1837" customFormat="1" ht="25.5" customHeight="1" spans="1:8">
      <c r="A2" s="1841" t="e">
        <f>#REF!</f>
        <v>#REF!</v>
      </c>
      <c r="B2" s="1841"/>
      <c r="C2" s="1841"/>
      <c r="D2" s="1842"/>
      <c r="E2" s="1843" t="e">
        <f>#REF!</f>
        <v>#REF!</v>
      </c>
      <c r="F2" s="1842"/>
      <c r="G2" s="1844"/>
      <c r="H2" s="1845" t="s">
        <v>5</v>
      </c>
    </row>
    <row r="3" s="1838" customFormat="1" ht="18.75" customHeight="1" spans="1:8">
      <c r="A3" s="1846" t="s">
        <v>28</v>
      </c>
      <c r="B3" s="1846" t="s">
        <v>29</v>
      </c>
      <c r="C3" s="1847" t="s">
        <v>7</v>
      </c>
      <c r="D3" s="1847"/>
      <c r="E3" s="1847"/>
      <c r="F3" s="1847" t="s">
        <v>8</v>
      </c>
      <c r="G3" s="1847" t="s">
        <v>9</v>
      </c>
      <c r="H3" s="1847" t="s">
        <v>30</v>
      </c>
    </row>
    <row r="4" s="1839" customFormat="1" ht="18.75" customHeight="1" spans="1:8">
      <c r="A4" s="449" t="s">
        <v>31</v>
      </c>
      <c r="B4" s="1848" t="s">
        <v>32</v>
      </c>
      <c r="C4" s="1331"/>
      <c r="D4" s="1331"/>
      <c r="E4" s="1331"/>
      <c r="F4" s="1331"/>
      <c r="G4" s="1331"/>
      <c r="H4" s="1331"/>
    </row>
    <row r="5" s="402" customFormat="1" ht="18.75" customHeight="1" spans="1:8">
      <c r="A5" s="449" t="s">
        <v>33</v>
      </c>
      <c r="B5" s="1849" t="s">
        <v>34</v>
      </c>
      <c r="C5" s="1331"/>
      <c r="D5" s="374"/>
      <c r="E5" s="1331"/>
      <c r="F5" s="1331"/>
      <c r="G5" s="1331"/>
      <c r="H5" s="1331"/>
    </row>
    <row r="6" s="402" customFormat="1" ht="18.75" customHeight="1" spans="1:8">
      <c r="A6" s="449" t="s">
        <v>35</v>
      </c>
      <c r="B6" s="1849" t="s">
        <v>36</v>
      </c>
      <c r="C6" s="1331"/>
      <c r="D6" s="1331"/>
      <c r="E6" s="1331"/>
      <c r="F6" s="1331"/>
      <c r="G6" s="1331"/>
      <c r="H6" s="1331"/>
    </row>
    <row r="7" s="402" customFormat="1" ht="18.75" customHeight="1" spans="1:8">
      <c r="A7" s="449" t="s">
        <v>37</v>
      </c>
      <c r="B7" s="1849" t="s">
        <v>38</v>
      </c>
      <c r="C7" s="1331"/>
      <c r="D7" s="1331"/>
      <c r="E7" s="1331"/>
      <c r="F7" s="1331"/>
      <c r="G7" s="1331"/>
      <c r="H7" s="1331"/>
    </row>
    <row r="8" s="402" customFormat="1" ht="18.75" customHeight="1" spans="1:8">
      <c r="A8" s="449" t="s">
        <v>39</v>
      </c>
      <c r="B8" s="1849" t="s">
        <v>40</v>
      </c>
      <c r="C8" s="1331"/>
      <c r="D8" s="1331"/>
      <c r="E8" s="1331"/>
      <c r="F8" s="1331"/>
      <c r="G8" s="1331"/>
      <c r="H8" s="1331"/>
    </row>
    <row r="9" s="402" customFormat="1" ht="18.75" customHeight="1" spans="1:8">
      <c r="A9" s="449" t="s">
        <v>41</v>
      </c>
      <c r="B9" s="1824" t="s">
        <v>42</v>
      </c>
      <c r="C9" s="1331"/>
      <c r="D9" s="1331"/>
      <c r="E9" s="1331"/>
      <c r="F9" s="1331"/>
      <c r="G9" s="1331"/>
      <c r="H9" s="1331"/>
    </row>
    <row r="10" s="402" customFormat="1" ht="18.75" customHeight="1" spans="1:8">
      <c r="A10" s="449" t="s">
        <v>43</v>
      </c>
      <c r="B10" s="1824" t="s">
        <v>44</v>
      </c>
      <c r="C10" s="1331"/>
      <c r="D10" s="1331"/>
      <c r="E10" s="1331"/>
      <c r="F10" s="1331"/>
      <c r="G10" s="1331"/>
      <c r="H10" s="1331"/>
    </row>
    <row r="11" s="402" customFormat="1" ht="18.75" customHeight="1" spans="1:8">
      <c r="A11" s="449" t="s">
        <v>45</v>
      </c>
      <c r="B11" s="1824" t="s">
        <v>46</v>
      </c>
      <c r="C11" s="1331"/>
      <c r="D11" s="1331"/>
      <c r="E11" s="1331"/>
      <c r="F11" s="1331"/>
      <c r="G11" s="1331"/>
      <c r="H11" s="1331"/>
    </row>
    <row r="12" s="402" customFormat="1" ht="18.75" customHeight="1" spans="1:8">
      <c r="A12" s="449" t="s">
        <v>47</v>
      </c>
      <c r="B12" s="1824" t="s">
        <v>48</v>
      </c>
      <c r="C12" s="1331"/>
      <c r="D12" s="1331"/>
      <c r="E12" s="1331"/>
      <c r="F12" s="1331"/>
      <c r="G12" s="1331"/>
      <c r="H12" s="1331"/>
    </row>
    <row r="13" s="402" customFormat="1" ht="18.75" customHeight="1" spans="1:8">
      <c r="A13" s="449" t="s">
        <v>49</v>
      </c>
      <c r="B13" s="1824" t="s">
        <v>50</v>
      </c>
      <c r="C13" s="1331"/>
      <c r="D13" s="1331"/>
      <c r="E13" s="1331"/>
      <c r="F13" s="1331"/>
      <c r="G13" s="1331"/>
      <c r="H13" s="1331"/>
    </row>
    <row r="14" s="402" customFormat="1" ht="18.75" customHeight="1" spans="1:8">
      <c r="A14" s="449" t="s">
        <v>51</v>
      </c>
      <c r="B14" s="1824" t="s">
        <v>52</v>
      </c>
      <c r="C14" s="1331"/>
      <c r="D14" s="1331"/>
      <c r="E14" s="1331"/>
      <c r="F14" s="1331"/>
      <c r="G14" s="1331"/>
      <c r="H14" s="1331"/>
    </row>
    <row r="15" s="402" customFormat="1" ht="18.75" customHeight="1" spans="1:8">
      <c r="A15" s="449" t="s">
        <v>53</v>
      </c>
      <c r="B15" s="1824" t="s">
        <v>54</v>
      </c>
      <c r="C15" s="1331"/>
      <c r="D15" s="1331"/>
      <c r="E15" s="1331"/>
      <c r="F15" s="1331"/>
      <c r="G15" s="1331"/>
      <c r="H15" s="1331"/>
    </row>
    <row r="16" s="402" customFormat="1" ht="18.75" customHeight="1" spans="1:8">
      <c r="A16" s="449" t="s">
        <v>55</v>
      </c>
      <c r="B16" s="1824"/>
      <c r="C16" s="1331"/>
      <c r="D16" s="1331"/>
      <c r="E16" s="1331"/>
      <c r="F16" s="1331"/>
      <c r="G16" s="1331"/>
      <c r="H16" s="1331"/>
    </row>
    <row r="17" s="402" customFormat="1" ht="18.75" customHeight="1" spans="1:8">
      <c r="A17" s="449" t="s">
        <v>56</v>
      </c>
      <c r="B17" s="1850" t="s">
        <v>57</v>
      </c>
      <c r="C17" s="1331"/>
      <c r="D17" s="1331"/>
      <c r="E17" s="1331"/>
      <c r="F17" s="1331"/>
      <c r="G17" s="1331"/>
      <c r="H17" s="1331"/>
    </row>
    <row r="18" s="402" customFormat="1" ht="18.75" customHeight="1" spans="1:8">
      <c r="A18" s="449" t="s">
        <v>58</v>
      </c>
      <c r="B18" s="1824" t="s">
        <v>59</v>
      </c>
      <c r="C18" s="1331"/>
      <c r="D18" s="1331"/>
      <c r="E18" s="1331"/>
      <c r="F18" s="374"/>
      <c r="G18" s="1331"/>
      <c r="H18" s="1331"/>
    </row>
    <row r="19" s="402" customFormat="1" ht="18.75" customHeight="1" spans="1:8">
      <c r="A19" s="449" t="s">
        <v>60</v>
      </c>
      <c r="B19" s="1824" t="s">
        <v>61</v>
      </c>
      <c r="C19" s="1331"/>
      <c r="D19" s="1331"/>
      <c r="E19" s="1331"/>
      <c r="F19" s="1331"/>
      <c r="G19" s="1331"/>
      <c r="H19" s="1331"/>
    </row>
    <row r="20" s="402" customFormat="1" ht="18.75" customHeight="1" spans="1:8">
      <c r="A20" s="449" t="s">
        <v>62</v>
      </c>
      <c r="B20" s="1824" t="s">
        <v>63</v>
      </c>
      <c r="C20" s="1331"/>
      <c r="D20" s="1331"/>
      <c r="E20" s="1331"/>
      <c r="F20" s="1331"/>
      <c r="G20" s="1331"/>
      <c r="H20" s="1331"/>
    </row>
    <row r="21" s="402" customFormat="1" ht="18.75" customHeight="1" spans="1:8">
      <c r="A21" s="449" t="s">
        <v>64</v>
      </c>
      <c r="B21" s="1824" t="s">
        <v>65</v>
      </c>
      <c r="C21" s="1331"/>
      <c r="D21" s="1331"/>
      <c r="E21" s="1331"/>
      <c r="F21" s="1331"/>
      <c r="G21" s="1331"/>
      <c r="H21" s="1331"/>
    </row>
    <row r="22" s="402" customFormat="1" ht="18.75" customHeight="1" spans="1:8">
      <c r="A22" s="449" t="s">
        <v>66</v>
      </c>
      <c r="B22" s="1824" t="s">
        <v>67</v>
      </c>
      <c r="C22" s="1331"/>
      <c r="D22" s="278"/>
      <c r="E22" s="1331"/>
      <c r="F22" s="1331"/>
      <c r="G22" s="1331"/>
      <c r="H22" s="1331"/>
    </row>
    <row r="23" s="402" customFormat="1" ht="18.75" customHeight="1" spans="1:8">
      <c r="A23" s="449" t="s">
        <v>68</v>
      </c>
      <c r="B23" s="1824" t="s">
        <v>69</v>
      </c>
      <c r="C23" s="1576"/>
      <c r="D23" s="1331"/>
      <c r="E23" s="1331"/>
      <c r="F23" s="1851"/>
      <c r="G23" s="1331"/>
      <c r="H23" s="1331"/>
    </row>
    <row r="24" s="402" customFormat="1" ht="18.75" customHeight="1" spans="1:8">
      <c r="A24" s="449" t="s">
        <v>70</v>
      </c>
      <c r="B24" s="1849" t="s">
        <v>71</v>
      </c>
      <c r="C24" s="1612"/>
      <c r="D24" s="1612"/>
      <c r="E24" s="1612"/>
      <c r="F24" s="1612"/>
      <c r="G24" s="1612"/>
      <c r="H24" s="1612"/>
    </row>
    <row r="25" s="402" customFormat="1" ht="18.75" customHeight="1" spans="1:8">
      <c r="A25" s="449" t="s">
        <v>72</v>
      </c>
      <c r="B25" s="1849" t="s">
        <v>73</v>
      </c>
      <c r="C25" s="1331"/>
      <c r="D25" s="1331"/>
      <c r="E25" s="1331"/>
      <c r="F25" s="1331"/>
      <c r="G25" s="1331"/>
      <c r="H25" s="1331"/>
    </row>
    <row r="26" s="402" customFormat="1" ht="18.75" customHeight="1" spans="1:8">
      <c r="A26" s="449" t="s">
        <v>74</v>
      </c>
      <c r="B26" s="1824" t="s">
        <v>75</v>
      </c>
      <c r="C26" s="1331"/>
      <c r="D26" s="1331"/>
      <c r="E26" s="1331"/>
      <c r="F26" s="1331"/>
      <c r="G26" s="1331"/>
      <c r="H26" s="1331"/>
    </row>
    <row r="27" s="402" customFormat="1" ht="18.75" customHeight="1" spans="1:8">
      <c r="A27" s="449" t="s">
        <v>76</v>
      </c>
      <c r="B27" s="1824" t="s">
        <v>77</v>
      </c>
      <c r="C27" s="1331"/>
      <c r="D27" s="1331"/>
      <c r="E27" s="1331"/>
      <c r="F27" s="1331"/>
      <c r="G27" s="1331"/>
      <c r="H27" s="1331"/>
    </row>
    <row r="28" s="402" customFormat="1" ht="18.75" customHeight="1" spans="1:8">
      <c r="A28" s="449" t="s">
        <v>78</v>
      </c>
      <c r="B28" s="1824" t="s">
        <v>79</v>
      </c>
      <c r="C28" s="1331"/>
      <c r="D28" s="1331"/>
      <c r="E28" s="1331"/>
      <c r="F28" s="1331"/>
      <c r="G28" s="1331"/>
      <c r="H28" s="1331"/>
    </row>
    <row r="29" s="402" customFormat="1" ht="18.75" customHeight="1" spans="1:8">
      <c r="A29" s="449" t="s">
        <v>80</v>
      </c>
      <c r="B29" s="1849" t="s">
        <v>81</v>
      </c>
      <c r="C29" s="1331"/>
      <c r="D29" s="1331"/>
      <c r="E29" s="1331"/>
      <c r="F29" s="1331"/>
      <c r="G29" s="1331"/>
      <c r="H29" s="1331"/>
    </row>
    <row r="30" s="402" customFormat="1" ht="18.75" customHeight="1" spans="1:8">
      <c r="A30" s="449" t="s">
        <v>82</v>
      </c>
      <c r="B30" s="1824" t="s">
        <v>83</v>
      </c>
      <c r="C30" s="1331"/>
      <c r="D30" s="1331"/>
      <c r="E30" s="1331"/>
      <c r="F30" s="1331"/>
      <c r="G30" s="1331"/>
      <c r="H30" s="1331"/>
    </row>
    <row r="31" s="402" customFormat="1" ht="18.75" customHeight="1" spans="1:8">
      <c r="A31" s="449" t="s">
        <v>84</v>
      </c>
      <c r="B31" s="1824" t="s">
        <v>85</v>
      </c>
      <c r="C31" s="1331"/>
      <c r="D31" s="1331"/>
      <c r="E31" s="1331"/>
      <c r="F31" s="1331"/>
      <c r="G31" s="1331"/>
      <c r="H31" s="1331"/>
    </row>
    <row r="32" s="402" customFormat="1" ht="18.75" customHeight="1" spans="1:8">
      <c r="A32" s="449" t="s">
        <v>86</v>
      </c>
      <c r="B32" s="1824" t="s">
        <v>87</v>
      </c>
      <c r="C32" s="1331"/>
      <c r="D32" s="1331"/>
      <c r="E32" s="1331"/>
      <c r="F32" s="1331"/>
      <c r="G32" s="1331"/>
      <c r="H32" s="1331"/>
    </row>
    <row r="33" s="402" customFormat="1" ht="18.75" customHeight="1" spans="1:8">
      <c r="A33" s="449" t="s">
        <v>88</v>
      </c>
      <c r="B33" s="1824" t="s">
        <v>89</v>
      </c>
      <c r="C33" s="1331"/>
      <c r="D33" s="1331"/>
      <c r="E33" s="1331"/>
      <c r="F33" s="1331"/>
      <c r="G33" s="1331"/>
      <c r="H33" s="1331"/>
    </row>
    <row r="34" s="402" customFormat="1" ht="18.75" customHeight="1" spans="1:8">
      <c r="A34" s="449" t="s">
        <v>90</v>
      </c>
      <c r="B34" s="1824" t="s">
        <v>91</v>
      </c>
      <c r="C34" s="1331"/>
      <c r="D34" s="1331"/>
      <c r="E34" s="1331"/>
      <c r="F34" s="1331"/>
      <c r="G34" s="1331"/>
      <c r="H34" s="1331"/>
    </row>
    <row r="35" s="402" customFormat="1" ht="18.75" customHeight="1" spans="1:8">
      <c r="A35" s="449" t="s">
        <v>92</v>
      </c>
      <c r="B35" s="1824"/>
      <c r="C35" s="1331"/>
      <c r="D35" s="1331"/>
      <c r="E35" s="1331"/>
      <c r="F35" s="1331"/>
      <c r="G35" s="1331"/>
      <c r="H35" s="1331"/>
    </row>
    <row r="36" s="402" customFormat="1" ht="18.75" customHeight="1" spans="1:8">
      <c r="A36" s="449" t="s">
        <v>93</v>
      </c>
      <c r="B36" s="1850" t="s">
        <v>94</v>
      </c>
      <c r="C36" s="1331"/>
      <c r="D36" s="1331"/>
      <c r="E36" s="1331"/>
      <c r="F36" s="1331"/>
      <c r="G36" s="1331"/>
      <c r="H36" s="1331"/>
    </row>
    <row r="37" s="402" customFormat="1" ht="18.75" customHeight="1" spans="1:8">
      <c r="A37" s="449" t="s">
        <v>95</v>
      </c>
      <c r="B37" s="1850" t="s">
        <v>96</v>
      </c>
      <c r="C37" s="1331"/>
      <c r="D37" s="1331"/>
      <c r="E37" s="1331"/>
      <c r="F37" s="1331"/>
      <c r="G37" s="1331"/>
      <c r="H37" s="1331"/>
    </row>
    <row r="38" s="402" customFormat="1" ht="18.75" customHeight="1" spans="1:8">
      <c r="A38" s="449" t="s">
        <v>97</v>
      </c>
      <c r="B38" s="1824" t="s">
        <v>98</v>
      </c>
      <c r="C38" s="1331"/>
      <c r="D38" s="1331"/>
      <c r="E38" s="1331"/>
      <c r="F38" s="1331"/>
      <c r="G38" s="1331"/>
      <c r="H38" s="1331"/>
    </row>
    <row r="39" s="402" customFormat="1" ht="18.75" customHeight="1" spans="1:8">
      <c r="A39" s="449" t="s">
        <v>99</v>
      </c>
      <c r="B39" s="1852" t="s">
        <v>100</v>
      </c>
      <c r="C39" s="1331"/>
      <c r="D39" s="1331"/>
      <c r="E39" s="374"/>
      <c r="F39" s="1331"/>
      <c r="G39" s="1331"/>
      <c r="H39" s="1331"/>
    </row>
    <row r="40" s="402" customFormat="1" ht="18.75" customHeight="1" spans="1:8">
      <c r="A40" s="449" t="s">
        <v>101</v>
      </c>
      <c r="B40" s="1824" t="s">
        <v>102</v>
      </c>
      <c r="C40" s="1331"/>
      <c r="D40" s="1331"/>
      <c r="E40" s="1331"/>
      <c r="F40" s="1331"/>
      <c r="G40" s="1331"/>
      <c r="H40" s="1331"/>
    </row>
    <row r="41" s="402" customFormat="1" ht="18.75" customHeight="1" spans="1:8">
      <c r="A41" s="449" t="s">
        <v>103</v>
      </c>
      <c r="B41" s="1824" t="s">
        <v>104</v>
      </c>
      <c r="C41" s="1331"/>
      <c r="D41" s="1331"/>
      <c r="E41" s="1331"/>
      <c r="F41" s="1331"/>
      <c r="G41" s="1331"/>
      <c r="H41" s="1331"/>
    </row>
    <row r="42" s="402" customFormat="1" ht="18.75" customHeight="1" spans="1:8">
      <c r="A42" s="449" t="s">
        <v>105</v>
      </c>
      <c r="B42" s="422" t="s">
        <v>106</v>
      </c>
      <c r="C42" s="1331"/>
      <c r="D42" s="1331"/>
      <c r="E42" s="1331"/>
      <c r="F42" s="1331"/>
      <c r="G42" s="1331"/>
      <c r="H42" s="1331"/>
    </row>
    <row r="43" s="402" customFormat="1" ht="18.75" customHeight="1" spans="1:8">
      <c r="A43" s="449" t="s">
        <v>107</v>
      </c>
      <c r="B43" s="450" t="s">
        <v>108</v>
      </c>
      <c r="C43" s="1331"/>
      <c r="D43" s="1331"/>
      <c r="E43" s="1331"/>
      <c r="F43" s="1331"/>
      <c r="G43" s="1331"/>
      <c r="H43" s="1331"/>
    </row>
    <row r="44" s="402" customFormat="1" ht="18.75" customHeight="1" spans="1:8">
      <c r="A44" s="449" t="s">
        <v>109</v>
      </c>
      <c r="B44" s="1824" t="s">
        <v>110</v>
      </c>
      <c r="C44" s="1331"/>
      <c r="D44" s="1331"/>
      <c r="E44" s="1331"/>
      <c r="F44" s="1331"/>
      <c r="G44" s="1331"/>
      <c r="H44" s="1331"/>
    </row>
    <row r="45" s="402" customFormat="1" ht="18.75" customHeight="1" spans="1:8">
      <c r="A45" s="449" t="s">
        <v>111</v>
      </c>
      <c r="B45" s="1824" t="s">
        <v>112</v>
      </c>
      <c r="C45" s="1331"/>
      <c r="D45" s="1331"/>
      <c r="E45" s="1331"/>
      <c r="F45" s="1331"/>
      <c r="G45" s="1331"/>
      <c r="H45" s="1331"/>
    </row>
    <row r="46" s="402" customFormat="1" ht="18.75" customHeight="1" spans="1:8">
      <c r="A46" s="449" t="s">
        <v>113</v>
      </c>
      <c r="B46" s="1824" t="s">
        <v>114</v>
      </c>
      <c r="C46" s="1331"/>
      <c r="D46" s="1331"/>
      <c r="E46" s="1331"/>
      <c r="F46" s="1331"/>
      <c r="G46" s="1331"/>
      <c r="H46" s="1331"/>
    </row>
    <row r="47" s="402" customFormat="1" ht="18.75" customHeight="1" spans="1:8">
      <c r="A47" s="449" t="s">
        <v>115</v>
      </c>
      <c r="B47" s="1853" t="s">
        <v>116</v>
      </c>
      <c r="C47" s="1331"/>
      <c r="D47" s="1331"/>
      <c r="E47" s="1331"/>
      <c r="F47" s="1331"/>
      <c r="G47" s="1331"/>
      <c r="H47" s="1331"/>
    </row>
    <row r="48" s="402" customFormat="1" ht="18.75" customHeight="1" spans="1:8">
      <c r="A48" s="449" t="s">
        <v>117</v>
      </c>
      <c r="B48" s="1853" t="s">
        <v>118</v>
      </c>
      <c r="C48" s="1331"/>
      <c r="D48" s="1331"/>
      <c r="E48" s="1331"/>
      <c r="F48" s="1331"/>
      <c r="G48" s="1331"/>
      <c r="H48" s="1331"/>
    </row>
    <row r="49" s="402" customFormat="1" ht="18.75" customHeight="1" spans="1:8">
      <c r="A49" s="449" t="s">
        <v>119</v>
      </c>
      <c r="B49" s="1853" t="s">
        <v>120</v>
      </c>
      <c r="C49" s="1331"/>
      <c r="D49" s="1331"/>
      <c r="E49" s="1331"/>
      <c r="F49" s="1331"/>
      <c r="G49" s="1331"/>
      <c r="H49" s="1331"/>
    </row>
    <row r="50" s="402" customFormat="1" ht="18.75" customHeight="1" spans="1:8">
      <c r="A50" s="449" t="s">
        <v>121</v>
      </c>
      <c r="B50" s="1854" t="s">
        <v>122</v>
      </c>
      <c r="C50" s="1331"/>
      <c r="D50" s="1331"/>
      <c r="E50" s="1331"/>
      <c r="F50" s="1331"/>
      <c r="G50" s="1331"/>
      <c r="H50" s="1331"/>
    </row>
    <row r="51" s="402" customFormat="1" ht="18.75" customHeight="1" spans="1:8">
      <c r="A51" s="449" t="s">
        <v>123</v>
      </c>
      <c r="B51" s="1853" t="s">
        <v>124</v>
      </c>
      <c r="C51" s="1331"/>
      <c r="D51" s="1331"/>
      <c r="E51" s="1331"/>
      <c r="F51" s="1331"/>
      <c r="G51" s="1331"/>
      <c r="H51" s="1331"/>
    </row>
    <row r="52" s="402" customFormat="1" ht="18.75" customHeight="1" spans="1:8">
      <c r="A52" s="449" t="s">
        <v>125</v>
      </c>
      <c r="B52" s="1853" t="s">
        <v>126</v>
      </c>
      <c r="C52" s="1331"/>
      <c r="D52" s="1331"/>
      <c r="E52" s="1331"/>
      <c r="F52" s="1331"/>
      <c r="G52" s="1331"/>
      <c r="H52" s="1331"/>
    </row>
    <row r="53" s="402" customFormat="1" ht="18.75" customHeight="1" spans="1:8">
      <c r="A53" s="449" t="s">
        <v>127</v>
      </c>
      <c r="B53" s="1853" t="s">
        <v>128</v>
      </c>
      <c r="C53" s="1331"/>
      <c r="D53" s="1331"/>
      <c r="E53" s="1331"/>
      <c r="F53" s="1331"/>
      <c r="G53" s="1331"/>
      <c r="H53" s="1331"/>
    </row>
    <row r="54" s="402" customFormat="1" ht="18.75" customHeight="1" spans="1:8">
      <c r="A54" s="449" t="s">
        <v>129</v>
      </c>
      <c r="B54" s="1853" t="s">
        <v>130</v>
      </c>
      <c r="C54" s="1331"/>
      <c r="D54" s="1331"/>
      <c r="E54" s="1331"/>
      <c r="F54" s="1331"/>
      <c r="G54" s="1331"/>
      <c r="H54" s="1331"/>
    </row>
    <row r="55" s="402" customFormat="1" ht="18.75" customHeight="1" spans="1:8">
      <c r="A55" s="449" t="s">
        <v>131</v>
      </c>
      <c r="B55" s="1853" t="s">
        <v>132</v>
      </c>
      <c r="C55" s="1331"/>
      <c r="D55" s="1331"/>
      <c r="E55" s="1331"/>
      <c r="F55" s="1331"/>
      <c r="G55" s="1331"/>
      <c r="H55" s="1331"/>
    </row>
    <row r="56" s="402" customFormat="1" ht="18.75" customHeight="1" spans="1:8">
      <c r="A56" s="449" t="s">
        <v>133</v>
      </c>
      <c r="B56" s="1853" t="s">
        <v>134</v>
      </c>
      <c r="C56" s="1331"/>
      <c r="D56" s="1331"/>
      <c r="E56" s="1331"/>
      <c r="F56" s="1331"/>
      <c r="G56" s="1331"/>
      <c r="H56" s="1331"/>
    </row>
    <row r="57" s="402" customFormat="1" ht="18.75" customHeight="1" spans="1:8">
      <c r="A57" s="449" t="s">
        <v>135</v>
      </c>
      <c r="B57" s="1853" t="s">
        <v>136</v>
      </c>
      <c r="C57" s="1331"/>
      <c r="D57" s="1331"/>
      <c r="E57" s="1331"/>
      <c r="F57" s="1331"/>
      <c r="G57" s="1331"/>
      <c r="H57" s="1331"/>
    </row>
    <row r="58" s="402" customFormat="1" ht="18.75" customHeight="1" spans="1:8">
      <c r="A58" s="449" t="s">
        <v>137</v>
      </c>
      <c r="B58" s="1854" t="s">
        <v>138</v>
      </c>
      <c r="C58" s="1331"/>
      <c r="D58" s="1331"/>
      <c r="E58" s="1331"/>
      <c r="F58" s="1331"/>
      <c r="G58" s="1331"/>
      <c r="H58" s="1331"/>
    </row>
    <row r="59" s="402" customFormat="1" ht="18.75" customHeight="1" spans="1:8">
      <c r="A59" s="449" t="s">
        <v>139</v>
      </c>
      <c r="B59" s="1854" t="s">
        <v>140</v>
      </c>
      <c r="C59" s="1331"/>
      <c r="D59" s="1331"/>
      <c r="E59" s="1331"/>
      <c r="F59" s="1331"/>
      <c r="G59" s="1331"/>
      <c r="H59" s="1331"/>
    </row>
    <row r="60" s="402" customFormat="1" customHeight="1" spans="1:8">
      <c r="A60" s="1855"/>
      <c r="B60" s="278"/>
      <c r="C60" s="1292"/>
      <c r="D60" s="1292"/>
      <c r="E60" s="1292"/>
      <c r="F60" s="1292"/>
      <c r="G60" s="278" t="s">
        <v>141</v>
      </c>
      <c r="H60" s="1292"/>
    </row>
    <row r="61" s="402" customFormat="1" customHeight="1" spans="1:8">
      <c r="A61" s="1856"/>
      <c r="B61" s="278"/>
      <c r="C61" s="1292"/>
      <c r="D61" s="1292"/>
      <c r="E61" s="1292"/>
      <c r="F61" s="1292"/>
      <c r="H61" s="1292"/>
    </row>
    <row r="62" s="402" customFormat="1" customHeight="1" spans="1:8">
      <c r="A62" s="1856"/>
      <c r="B62" s="278"/>
      <c r="C62" s="1292"/>
      <c r="D62" s="1292"/>
      <c r="E62" s="1292"/>
      <c r="F62" s="1292"/>
      <c r="G62" s="278"/>
      <c r="H62" s="1292"/>
    </row>
    <row r="63" s="402" customFormat="1" customHeight="1" spans="1:8">
      <c r="A63" s="1856"/>
      <c r="B63" s="278"/>
      <c r="C63" s="1292"/>
      <c r="D63" s="1292"/>
      <c r="E63" s="1292"/>
      <c r="F63" s="1292"/>
      <c r="G63" s="278"/>
      <c r="H63" s="1292"/>
    </row>
    <row r="64" s="402" customFormat="1" customHeight="1" spans="1:8">
      <c r="A64" s="1856"/>
      <c r="B64" s="278"/>
      <c r="C64" s="1292"/>
      <c r="D64" s="1292"/>
      <c r="E64" s="1292"/>
      <c r="F64" s="1292"/>
      <c r="G64" s="278"/>
      <c r="H64" s="1292"/>
    </row>
    <row r="65" s="402" customFormat="1" customHeight="1" spans="1:8">
      <c r="A65" s="1857"/>
      <c r="C65" s="1858"/>
      <c r="D65" s="1858"/>
      <c r="E65" s="1858"/>
      <c r="F65" s="1858"/>
      <c r="H65" s="1858"/>
    </row>
    <row r="66" s="402" customFormat="1" customHeight="1" spans="1:8">
      <c r="A66" s="1857"/>
      <c r="C66" s="1858"/>
      <c r="D66" s="1858"/>
      <c r="E66" s="1858"/>
      <c r="F66" s="1858"/>
      <c r="H66" s="1858"/>
    </row>
    <row r="67" s="402" customFormat="1" customHeight="1" spans="1:8">
      <c r="A67" s="1857"/>
      <c r="C67" s="1858"/>
      <c r="D67" s="1858"/>
      <c r="E67" s="1858"/>
      <c r="F67" s="1858"/>
      <c r="H67" s="1858"/>
    </row>
    <row r="68" s="402" customFormat="1" customHeight="1" spans="1:8">
      <c r="A68" s="1857"/>
      <c r="C68" s="1858"/>
      <c r="D68" s="1858"/>
      <c r="E68" s="1858"/>
      <c r="F68" s="1858"/>
      <c r="H68" s="1858"/>
    </row>
    <row r="69" s="402" customFormat="1" customHeight="1" spans="1:8">
      <c r="A69" s="1857"/>
      <c r="C69" s="1858"/>
      <c r="D69" s="1858"/>
      <c r="E69" s="1858"/>
      <c r="F69" s="1858"/>
      <c r="H69" s="1858"/>
    </row>
    <row r="70" s="402" customFormat="1" customHeight="1" spans="1:8">
      <c r="A70" s="1857"/>
      <c r="C70" s="1858"/>
      <c r="D70" s="1858"/>
      <c r="E70" s="1858"/>
      <c r="F70" s="1858"/>
      <c r="H70" s="1858"/>
    </row>
    <row r="71" s="402" customFormat="1" customHeight="1" spans="1:8">
      <c r="A71" s="1857"/>
      <c r="C71" s="1858"/>
      <c r="D71" s="1858"/>
      <c r="E71" s="1858"/>
      <c r="F71" s="1858"/>
      <c r="H71" s="1858"/>
    </row>
    <row r="72" s="402" customFormat="1" customHeight="1" spans="1:8">
      <c r="A72" s="1857"/>
      <c r="C72" s="1858"/>
      <c r="D72" s="1858"/>
      <c r="E72" s="1858"/>
      <c r="F72" s="1858"/>
      <c r="H72" s="1858"/>
    </row>
  </sheetData>
  <mergeCells count="2">
    <mergeCell ref="A1:H1"/>
    <mergeCell ref="A2:C2"/>
  </mergeCells>
  <printOptions horizontalCentered="1" verticalCentered="1"/>
  <pageMargins left="0.590551181102362" right="0.393700787401575" top="1.5748031496063" bottom="0.78740157480315" header="1.11" footer="0.275590551181102"/>
  <pageSetup paperSize="9" orientation="landscape" verticalDpi="180"/>
  <headerFooter alignWithMargins="0" scaleWithDoc="0">
    <oddHeader>&amp;C&amp;"宋体,加粗"&amp;22&amp;A&amp;R&amp;"宋体,常规"
表&amp;"Times New Roman,常规" 2
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O32"/>
  <sheetViews>
    <sheetView showGridLines="0" zoomScaleSheetLayoutView="60" workbookViewId="0">
      <pane xSplit="5" ySplit="4" topLeftCell="F5" activePane="bottomRight" state="frozen"/>
      <selection/>
      <selection pane="topRight"/>
      <selection pane="bottomLeft"/>
      <selection pane="bottomRight" activeCell="P17" sqref="P17"/>
    </sheetView>
  </sheetViews>
  <sheetFormatPr defaultColWidth="9" defaultRowHeight="15.75"/>
  <cols>
    <col min="1" max="1" width="5.25" style="1301" customWidth="1"/>
    <col min="2" max="2" width="20.625" style="1301" customWidth="1"/>
    <col min="3" max="3" width="10.625" style="1301" customWidth="1"/>
    <col min="4" max="4" width="5.375" style="1619" customWidth="1"/>
    <col min="5" max="6" width="8.625" style="1301" customWidth="1"/>
    <col min="7" max="7" width="11.625" style="1303" customWidth="1"/>
    <col min="8" max="9" width="8.625" style="1301" customWidth="1"/>
    <col min="10" max="11" width="11.625" style="1301" customWidth="1"/>
    <col min="12" max="13" width="6.625" style="1301" customWidth="1"/>
    <col min="14" max="16384" width="9" style="1301"/>
  </cols>
  <sheetData>
    <row r="1" s="1298" customFormat="1" ht="20.25" customHeight="1" spans="1:13">
      <c r="A1" s="1304" t="e">
        <f>#REF!</f>
        <v>#REF!</v>
      </c>
      <c r="B1" s="1304"/>
      <c r="C1" s="1304"/>
      <c r="D1" s="1304"/>
      <c r="E1" s="1304"/>
      <c r="F1" s="1304"/>
      <c r="G1" s="1304"/>
      <c r="H1" s="1304"/>
      <c r="I1" s="1304"/>
      <c r="J1" s="1304"/>
      <c r="K1" s="1304"/>
      <c r="L1" s="1304"/>
      <c r="M1" s="1304"/>
    </row>
    <row r="2" s="356" customFormat="1" ht="20.25" customHeight="1" spans="1:15">
      <c r="A2" s="360" t="e">
        <f>#REF!</f>
        <v>#REF!</v>
      </c>
      <c r="B2" s="1563"/>
      <c r="C2" s="1563"/>
      <c r="D2" s="1431"/>
      <c r="E2" s="361"/>
      <c r="F2" s="361"/>
      <c r="J2" s="1548"/>
      <c r="K2" s="1548"/>
      <c r="L2" s="1548"/>
      <c r="M2" s="1633" t="e">
        <f>#REF!</f>
        <v>#REF!</v>
      </c>
      <c r="N2" s="1634"/>
      <c r="O2" s="1560"/>
    </row>
    <row r="3" s="1616" customFormat="1" ht="20.25" customHeight="1" spans="1:13">
      <c r="A3" s="1432" t="s">
        <v>28</v>
      </c>
      <c r="B3" s="1432" t="s">
        <v>274</v>
      </c>
      <c r="C3" s="1432" t="s">
        <v>240</v>
      </c>
      <c r="D3" s="1432" t="s">
        <v>231</v>
      </c>
      <c r="E3" s="1586" t="s">
        <v>186</v>
      </c>
      <c r="F3" s="1587"/>
      <c r="G3" s="1588"/>
      <c r="H3" s="1482" t="s">
        <v>234</v>
      </c>
      <c r="I3" s="1483"/>
      <c r="J3" s="1484"/>
      <c r="K3" s="1432" t="s">
        <v>9</v>
      </c>
      <c r="L3" s="1432" t="s">
        <v>30</v>
      </c>
      <c r="M3" s="1432" t="s">
        <v>168</v>
      </c>
    </row>
    <row r="4" s="1616" customFormat="1" ht="20.25" customHeight="1" spans="1:13">
      <c r="A4" s="1437"/>
      <c r="B4" s="1437"/>
      <c r="C4" s="1437"/>
      <c r="D4" s="1437"/>
      <c r="E4" s="1362" t="s">
        <v>235</v>
      </c>
      <c r="F4" s="1362" t="s">
        <v>236</v>
      </c>
      <c r="G4" s="1364" t="s">
        <v>237</v>
      </c>
      <c r="H4" s="1362" t="s">
        <v>233</v>
      </c>
      <c r="I4" s="1362" t="s">
        <v>243</v>
      </c>
      <c r="J4" s="1362" t="s">
        <v>237</v>
      </c>
      <c r="K4" s="1437"/>
      <c r="L4" s="1437"/>
      <c r="M4" s="1437"/>
    </row>
    <row r="5" s="1617" customFormat="1" ht="20.25" customHeight="1" spans="1:13">
      <c r="A5" s="1620"/>
      <c r="B5" s="1620"/>
      <c r="C5" s="1621"/>
      <c r="D5" s="1620"/>
      <c r="E5" s="1622"/>
      <c r="F5" s="1622"/>
      <c r="G5" s="1623"/>
      <c r="H5" s="1623"/>
      <c r="I5" s="1623"/>
      <c r="J5" s="1623"/>
      <c r="K5" s="1635"/>
      <c r="L5" s="1635"/>
      <c r="M5" s="1636"/>
    </row>
    <row r="6" s="1376" customFormat="1" ht="20.25" customHeight="1" spans="1:13">
      <c r="A6" s="468"/>
      <c r="B6" s="1624"/>
      <c r="C6" s="1624"/>
      <c r="D6" s="468"/>
      <c r="E6" s="1625"/>
      <c r="F6" s="1625"/>
      <c r="G6" s="1626"/>
      <c r="H6" s="1626"/>
      <c r="I6" s="1626"/>
      <c r="J6" s="1626"/>
      <c r="K6" s="1637"/>
      <c r="L6" s="1637"/>
      <c r="M6" s="1624"/>
    </row>
    <row r="7" s="1376" customFormat="1" ht="20.25" customHeight="1" spans="1:13">
      <c r="A7" s="468"/>
      <c r="B7" s="1624"/>
      <c r="C7" s="1624"/>
      <c r="D7" s="468"/>
      <c r="E7" s="1625"/>
      <c r="F7" s="1625"/>
      <c r="G7" s="1626"/>
      <c r="H7" s="1626"/>
      <c r="I7" s="1626"/>
      <c r="J7" s="1626"/>
      <c r="K7" s="1637"/>
      <c r="L7" s="1637"/>
      <c r="M7" s="1624"/>
    </row>
    <row r="8" s="1376" customFormat="1" ht="20.25" customHeight="1" spans="1:13">
      <c r="A8" s="468"/>
      <c r="B8" s="1624"/>
      <c r="C8" s="1624"/>
      <c r="D8" s="468"/>
      <c r="E8" s="1625"/>
      <c r="F8" s="1625"/>
      <c r="G8" s="1626"/>
      <c r="H8" s="1626"/>
      <c r="I8" s="1626"/>
      <c r="J8" s="1626"/>
      <c r="K8" s="1637"/>
      <c r="L8" s="1637"/>
      <c r="M8" s="1624"/>
    </row>
    <row r="9" s="1376" customFormat="1" ht="20.25" customHeight="1" spans="1:13">
      <c r="A9" s="468"/>
      <c r="B9" s="1624"/>
      <c r="C9" s="1624"/>
      <c r="D9" s="468"/>
      <c r="E9" s="1625"/>
      <c r="F9" s="1625"/>
      <c r="G9" s="1626"/>
      <c r="H9" s="1626"/>
      <c r="I9" s="1626"/>
      <c r="J9" s="1626"/>
      <c r="K9" s="1637"/>
      <c r="L9" s="1637"/>
      <c r="M9" s="1624"/>
    </row>
    <row r="10" s="1376" customFormat="1" ht="20.25" customHeight="1" spans="1:13">
      <c r="A10" s="468"/>
      <c r="B10" s="1624"/>
      <c r="C10" s="1624"/>
      <c r="D10" s="468"/>
      <c r="E10" s="1625"/>
      <c r="F10" s="1625"/>
      <c r="G10" s="1626"/>
      <c r="H10" s="1626"/>
      <c r="I10" s="1626"/>
      <c r="J10" s="1626"/>
      <c r="K10" s="1637"/>
      <c r="L10" s="1637"/>
      <c r="M10" s="1624"/>
    </row>
    <row r="11" s="1376" customFormat="1" ht="20.25" customHeight="1" spans="1:13">
      <c r="A11" s="468"/>
      <c r="B11" s="1624"/>
      <c r="C11" s="1624"/>
      <c r="D11" s="468"/>
      <c r="E11" s="1625"/>
      <c r="F11" s="1625"/>
      <c r="G11" s="1626"/>
      <c r="H11" s="1626"/>
      <c r="I11" s="1626"/>
      <c r="J11" s="1626"/>
      <c r="K11" s="1637"/>
      <c r="L11" s="1637"/>
      <c r="M11" s="1624"/>
    </row>
    <row r="12" s="1376" customFormat="1" ht="20.25" customHeight="1" spans="1:13">
      <c r="A12" s="468"/>
      <c r="B12" s="1624"/>
      <c r="C12" s="1624"/>
      <c r="D12" s="468"/>
      <c r="E12" s="1625"/>
      <c r="F12" s="1625"/>
      <c r="G12" s="1626"/>
      <c r="H12" s="1626"/>
      <c r="I12" s="1626"/>
      <c r="J12" s="1626"/>
      <c r="K12" s="1637"/>
      <c r="L12" s="1637"/>
      <c r="M12" s="1624"/>
    </row>
    <row r="13" s="1376" customFormat="1" ht="20.25" customHeight="1" spans="1:13">
      <c r="A13" s="468"/>
      <c r="B13" s="1624"/>
      <c r="C13" s="1624"/>
      <c r="D13" s="468"/>
      <c r="E13" s="1625"/>
      <c r="F13" s="1625"/>
      <c r="G13" s="1626"/>
      <c r="H13" s="1626"/>
      <c r="I13" s="1626"/>
      <c r="J13" s="1626"/>
      <c r="K13" s="1637"/>
      <c r="L13" s="1637"/>
      <c r="M13" s="1624"/>
    </row>
    <row r="14" s="1376" customFormat="1" ht="20.25" customHeight="1" spans="1:13">
      <c r="A14" s="468"/>
      <c r="B14" s="1624"/>
      <c r="C14" s="1624"/>
      <c r="D14" s="468"/>
      <c r="E14" s="1625"/>
      <c r="F14" s="1625"/>
      <c r="G14" s="1626"/>
      <c r="H14" s="1626"/>
      <c r="I14" s="1626"/>
      <c r="J14" s="1626"/>
      <c r="K14" s="1637"/>
      <c r="L14" s="1637"/>
      <c r="M14" s="1624"/>
    </row>
    <row r="15" s="1376" customFormat="1" ht="20.25" customHeight="1" spans="1:13">
      <c r="A15" s="468"/>
      <c r="B15" s="1624"/>
      <c r="C15" s="1624"/>
      <c r="D15" s="468"/>
      <c r="E15" s="1625"/>
      <c r="F15" s="1625"/>
      <c r="G15" s="1626"/>
      <c r="H15" s="1626"/>
      <c r="I15" s="1626"/>
      <c r="J15" s="1626"/>
      <c r="K15" s="1637"/>
      <c r="L15" s="1637"/>
      <c r="M15" s="1624"/>
    </row>
    <row r="16" s="1376" customFormat="1" ht="20.25" customHeight="1" spans="1:13">
      <c r="A16" s="468"/>
      <c r="B16" s="1624"/>
      <c r="C16" s="1624"/>
      <c r="D16" s="468"/>
      <c r="E16" s="1625"/>
      <c r="F16" s="1625"/>
      <c r="G16" s="1626"/>
      <c r="H16" s="1626"/>
      <c r="I16" s="1626"/>
      <c r="J16" s="1626"/>
      <c r="K16" s="1637"/>
      <c r="L16" s="1637"/>
      <c r="M16" s="1624"/>
    </row>
    <row r="17" s="1376" customFormat="1" ht="20.25" customHeight="1" spans="1:13">
      <c r="A17" s="1624"/>
      <c r="B17" s="1624"/>
      <c r="C17" s="1624"/>
      <c r="D17" s="468"/>
      <c r="E17" s="1625"/>
      <c r="F17" s="1625"/>
      <c r="G17" s="1626"/>
      <c r="H17" s="1626"/>
      <c r="I17" s="1626"/>
      <c r="J17" s="1626"/>
      <c r="K17" s="1637"/>
      <c r="L17" s="1637"/>
      <c r="M17" s="1624"/>
    </row>
    <row r="18" s="1376" customFormat="1" ht="20.25" customHeight="1" spans="1:13">
      <c r="A18" s="1624"/>
      <c r="B18" s="1624"/>
      <c r="C18" s="1624"/>
      <c r="D18" s="468"/>
      <c r="E18" s="1624"/>
      <c r="F18" s="1624"/>
      <c r="G18" s="1626"/>
      <c r="H18" s="1626"/>
      <c r="I18" s="1626"/>
      <c r="J18" s="1626"/>
      <c r="K18" s="1637"/>
      <c r="L18" s="1637"/>
      <c r="M18" s="1624"/>
    </row>
    <row r="19" s="1376" customFormat="1" ht="20.25" customHeight="1" spans="1:13">
      <c r="A19" s="1624"/>
      <c r="B19" s="1624"/>
      <c r="C19" s="1624"/>
      <c r="D19" s="468"/>
      <c r="E19" s="1624"/>
      <c r="F19" s="1624"/>
      <c r="G19" s="1626"/>
      <c r="H19" s="1626"/>
      <c r="I19" s="1626"/>
      <c r="J19" s="1626"/>
      <c r="K19" s="1637"/>
      <c r="L19" s="1637"/>
      <c r="M19" s="1624"/>
    </row>
    <row r="20" s="1376" customFormat="1" ht="20.25" customHeight="1" spans="1:13">
      <c r="A20" s="1624"/>
      <c r="B20" s="1624"/>
      <c r="C20" s="1624"/>
      <c r="D20" s="468"/>
      <c r="E20" s="1624"/>
      <c r="F20" s="1624"/>
      <c r="G20" s="1626"/>
      <c r="H20" s="1626"/>
      <c r="I20" s="1626"/>
      <c r="J20" s="1626"/>
      <c r="K20" s="1637"/>
      <c r="L20" s="1637"/>
      <c r="M20" s="1624"/>
    </row>
    <row r="21" s="1618" customFormat="1" ht="20.25" customHeight="1" spans="1:13">
      <c r="A21" s="1627" t="s">
        <v>180</v>
      </c>
      <c r="B21" s="1628"/>
      <c r="C21" s="1629"/>
      <c r="D21" s="1630"/>
      <c r="E21" s="1631"/>
      <c r="F21" s="1631"/>
      <c r="G21" s="1632"/>
      <c r="H21" s="1632"/>
      <c r="I21" s="1632"/>
      <c r="J21" s="1632">
        <f>SUM(J5:J20)</f>
        <v>0</v>
      </c>
      <c r="K21" s="1638"/>
      <c r="L21" s="1638"/>
      <c r="M21" s="1631"/>
    </row>
    <row r="22" s="1374" customFormat="1" ht="20.25" customHeight="1" spans="1:15">
      <c r="A22" s="1373" t="e">
        <f>#REF!</f>
        <v>#REF!</v>
      </c>
      <c r="D22" s="1542"/>
      <c r="E22" s="1543"/>
      <c r="F22" s="1543"/>
      <c r="I22" s="1375" t="e">
        <f>#REF!</f>
        <v>#REF!</v>
      </c>
      <c r="J22" s="1375"/>
      <c r="K22" s="1375"/>
      <c r="L22" s="1375"/>
      <c r="M22" s="1543" t="e">
        <f>#REF!</f>
        <v>#REF!</v>
      </c>
      <c r="N22" s="1639"/>
      <c r="O22" s="1376"/>
    </row>
    <row r="23" s="1376" customFormat="1" ht="20.25" customHeight="1" spans="1:7">
      <c r="A23" s="1376" t="e">
        <f>#REF!</f>
        <v>#REF!</v>
      </c>
      <c r="D23" s="1546"/>
      <c r="G23" s="1377"/>
    </row>
    <row r="24" ht="20.25" customHeight="1"/>
    <row r="25" ht="20.25" customHeight="1"/>
    <row r="26" ht="20.25" customHeight="1"/>
    <row r="27" ht="20.25" customHeight="1"/>
    <row r="28" ht="20.25" customHeight="1"/>
    <row r="29" ht="20.25" customHeight="1"/>
    <row r="30" ht="20.25" customHeight="1"/>
    <row r="31" ht="20.25" customHeight="1"/>
    <row r="32" ht="20.25" customHeight="1"/>
  </sheetData>
  <mergeCells count="12">
    <mergeCell ref="A1:M1"/>
    <mergeCell ref="E3:G3"/>
    <mergeCell ref="H3:J3"/>
    <mergeCell ref="A21:B21"/>
    <mergeCell ref="I22:L22"/>
    <mergeCell ref="A3:A4"/>
    <mergeCell ref="B3:B4"/>
    <mergeCell ref="C3:C4"/>
    <mergeCell ref="D3:D4"/>
    <mergeCell ref="K3:K4"/>
    <mergeCell ref="L3:L4"/>
    <mergeCell ref="M3:M4"/>
  </mergeCells>
  <printOptions horizontalCentered="1"/>
  <pageMargins left="0.354330708661417" right="0.31496062992126" top="1.37795275590551" bottom="0.590551181102362" header="0.708661417322835" footer="0.196850393700787"/>
  <pageSetup paperSize="9" pageOrder="overThenDown" orientation="landscape" horizontalDpi="600" verticalDpi="600"/>
  <headerFooter alignWithMargins="0" scaleWithDoc="0">
    <oddHeader>&amp;C&amp;"宋体,加粗"&amp;22存货--在库低值易耗品评估明细表&amp;R
&amp;"宋体,常规"表&amp;"Times New Roman,常规" 3 - 9 - 3
</oddHeader>
  </headerFooter>
  <colBreaks count="1" manualBreakCount="1">
    <brk id="13" max="6553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O19"/>
  <sheetViews>
    <sheetView showGridLines="0" zoomScaleSheetLayoutView="60" workbookViewId="0">
      <pane xSplit="5" ySplit="4" topLeftCell="F5" activePane="bottomRight" state="frozen"/>
      <selection/>
      <selection pane="topRight"/>
      <selection pane="bottomLeft"/>
      <selection pane="bottomRight" activeCell="A17" sqref="A17:B17"/>
    </sheetView>
  </sheetViews>
  <sheetFormatPr defaultColWidth="9" defaultRowHeight="20.25" customHeight="1"/>
  <cols>
    <col min="1" max="1" width="5.625" customWidth="1"/>
    <col min="2" max="2" width="18.625" customWidth="1"/>
    <col min="3" max="3" width="15.625" customWidth="1"/>
    <col min="4" max="4" width="5.625" customWidth="1"/>
    <col min="5" max="6" width="6.625" customWidth="1"/>
    <col min="7" max="7" width="11.625" style="359" customWidth="1"/>
    <col min="8" max="9" width="6.625" customWidth="1"/>
    <col min="10" max="11" width="11.625" customWidth="1"/>
    <col min="12" max="12" width="6.625" customWidth="1"/>
    <col min="13" max="13" width="8.875" customWidth="1"/>
  </cols>
  <sheetData>
    <row r="1" s="278" customFormat="1" customHeight="1" spans="1:13">
      <c r="A1" s="277" t="e">
        <f>#REF!</f>
        <v>#REF!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</row>
    <row r="2" s="356" customFormat="1" customHeight="1" spans="1:15">
      <c r="A2" s="360" t="e">
        <f>#REF!</f>
        <v>#REF!</v>
      </c>
      <c r="B2" s="1563"/>
      <c r="C2" s="1563"/>
      <c r="D2" s="361"/>
      <c r="E2" s="361"/>
      <c r="F2" s="361"/>
      <c r="J2" s="375"/>
      <c r="K2" s="375"/>
      <c r="L2" s="375"/>
      <c r="M2" s="376" t="e">
        <f>#REF!</f>
        <v>#REF!</v>
      </c>
      <c r="N2" s="278"/>
      <c r="O2" s="377"/>
    </row>
    <row r="3" s="357" customFormat="1" customHeight="1" spans="1:13">
      <c r="A3" s="363" t="s">
        <v>28</v>
      </c>
      <c r="B3" s="363" t="s">
        <v>274</v>
      </c>
      <c r="C3" s="363" t="s">
        <v>275</v>
      </c>
      <c r="D3" s="363" t="s">
        <v>231</v>
      </c>
      <c r="E3" s="1564" t="s">
        <v>232</v>
      </c>
      <c r="F3" s="364"/>
      <c r="G3" s="365"/>
      <c r="H3" s="378" t="s">
        <v>276</v>
      </c>
      <c r="I3" s="379"/>
      <c r="J3" s="380"/>
      <c r="K3" s="363" t="s">
        <v>9</v>
      </c>
      <c r="L3" s="363" t="s">
        <v>30</v>
      </c>
      <c r="M3" s="363" t="s">
        <v>168</v>
      </c>
    </row>
    <row r="4" s="357" customFormat="1" ht="40.5" customHeight="1" spans="1:13">
      <c r="A4" s="366"/>
      <c r="B4" s="366"/>
      <c r="C4" s="366"/>
      <c r="D4" s="366"/>
      <c r="E4" s="367" t="s">
        <v>235</v>
      </c>
      <c r="F4" s="367" t="s">
        <v>236</v>
      </c>
      <c r="G4" s="368" t="s">
        <v>237</v>
      </c>
      <c r="H4" s="367" t="s">
        <v>233</v>
      </c>
      <c r="I4" s="367" t="s">
        <v>243</v>
      </c>
      <c r="J4" s="367" t="s">
        <v>237</v>
      </c>
      <c r="K4" s="366"/>
      <c r="L4" s="366"/>
      <c r="M4" s="366"/>
    </row>
    <row r="5" s="278" customFormat="1" customHeight="1" spans="1:13">
      <c r="A5" s="271"/>
      <c r="B5" s="272"/>
      <c r="C5" s="272"/>
      <c r="D5" s="271"/>
      <c r="E5" s="272"/>
      <c r="F5" s="1611"/>
      <c r="G5" s="1612"/>
      <c r="H5" s="1612"/>
      <c r="I5" s="1612"/>
      <c r="J5" s="1612"/>
      <c r="K5" s="1612"/>
      <c r="L5" s="1613"/>
      <c r="M5" s="272"/>
    </row>
    <row r="6" s="278" customFormat="1" customHeight="1" spans="1:13">
      <c r="A6" s="271"/>
      <c r="B6" s="272"/>
      <c r="C6" s="272"/>
      <c r="D6" s="271"/>
      <c r="E6" s="272"/>
      <c r="F6" s="1611"/>
      <c r="G6" s="1612"/>
      <c r="H6" s="1612"/>
      <c r="I6" s="1612"/>
      <c r="J6" s="1612"/>
      <c r="K6" s="1612"/>
      <c r="L6" s="1613"/>
      <c r="M6" s="272"/>
    </row>
    <row r="7" s="278" customFormat="1" customHeight="1" spans="1:13">
      <c r="A7" s="272"/>
      <c r="B7" s="272"/>
      <c r="C7" s="272"/>
      <c r="D7" s="272"/>
      <c r="E7" s="272"/>
      <c r="F7" s="1611"/>
      <c r="G7" s="1612"/>
      <c r="H7" s="1612"/>
      <c r="I7" s="1612"/>
      <c r="J7" s="1612"/>
      <c r="K7" s="1612"/>
      <c r="L7" s="1612"/>
      <c r="M7" s="272"/>
    </row>
    <row r="8" s="278" customFormat="1" customHeight="1" spans="1:13">
      <c r="A8" s="272"/>
      <c r="B8" s="272"/>
      <c r="C8" s="272"/>
      <c r="D8" s="272"/>
      <c r="E8" s="272"/>
      <c r="F8" s="272"/>
      <c r="G8" s="369"/>
      <c r="H8" s="369"/>
      <c r="I8" s="369"/>
      <c r="J8" s="369"/>
      <c r="K8" s="369"/>
      <c r="L8" s="369"/>
      <c r="M8" s="272"/>
    </row>
    <row r="9" s="278" customFormat="1" customHeight="1" spans="1:13">
      <c r="A9" s="272"/>
      <c r="B9" s="272"/>
      <c r="C9" s="272"/>
      <c r="D9" s="272"/>
      <c r="E9" s="272"/>
      <c r="F9" s="272"/>
      <c r="G9" s="369"/>
      <c r="H9" s="369"/>
      <c r="I9" s="369"/>
      <c r="J9" s="369"/>
      <c r="K9" s="369"/>
      <c r="L9" s="369"/>
      <c r="M9" s="272"/>
    </row>
    <row r="10" s="278" customFormat="1" customHeight="1" spans="1:13">
      <c r="A10" s="272"/>
      <c r="B10" s="272"/>
      <c r="C10" s="272"/>
      <c r="D10" s="272"/>
      <c r="E10" s="272"/>
      <c r="F10" s="272"/>
      <c r="G10" s="369"/>
      <c r="H10" s="369"/>
      <c r="I10" s="369"/>
      <c r="J10" s="369"/>
      <c r="K10" s="369"/>
      <c r="L10" s="369"/>
      <c r="M10" s="272"/>
    </row>
    <row r="11" s="278" customFormat="1" customHeight="1" spans="1:13">
      <c r="A11" s="272"/>
      <c r="B11" s="272"/>
      <c r="C11" s="272"/>
      <c r="D11" s="272"/>
      <c r="E11" s="272"/>
      <c r="F11" s="272"/>
      <c r="G11" s="369"/>
      <c r="H11" s="369"/>
      <c r="I11" s="369"/>
      <c r="J11" s="369"/>
      <c r="K11" s="369"/>
      <c r="L11" s="369"/>
      <c r="M11" s="272"/>
    </row>
    <row r="12" s="278" customFormat="1" customHeight="1" spans="1:13">
      <c r="A12" s="272"/>
      <c r="B12" s="272"/>
      <c r="C12" s="272"/>
      <c r="D12" s="272"/>
      <c r="E12" s="272"/>
      <c r="F12" s="272"/>
      <c r="G12" s="369"/>
      <c r="H12" s="369"/>
      <c r="I12" s="369"/>
      <c r="J12" s="369"/>
      <c r="K12" s="369"/>
      <c r="L12" s="369"/>
      <c r="M12" s="272"/>
    </row>
    <row r="13" s="278" customFormat="1" customHeight="1" spans="1:13">
      <c r="A13" s="272"/>
      <c r="B13" s="272"/>
      <c r="C13" s="272"/>
      <c r="D13" s="272"/>
      <c r="E13" s="272"/>
      <c r="F13" s="272"/>
      <c r="G13" s="369"/>
      <c r="H13" s="369"/>
      <c r="I13" s="369"/>
      <c r="J13" s="369"/>
      <c r="K13" s="369"/>
      <c r="L13" s="369"/>
      <c r="M13" s="272"/>
    </row>
    <row r="14" s="278" customFormat="1" customHeight="1" spans="1:13">
      <c r="A14" s="272"/>
      <c r="B14" s="272"/>
      <c r="C14" s="272"/>
      <c r="D14" s="272"/>
      <c r="E14" s="272"/>
      <c r="F14" s="272"/>
      <c r="G14" s="369"/>
      <c r="H14" s="369"/>
      <c r="I14" s="369"/>
      <c r="J14" s="369"/>
      <c r="K14" s="369"/>
      <c r="L14" s="369"/>
      <c r="M14" s="272"/>
    </row>
    <row r="15" s="278" customFormat="1" customHeight="1" spans="1:13">
      <c r="A15" s="272"/>
      <c r="B15" s="272"/>
      <c r="C15" s="272"/>
      <c r="D15" s="272"/>
      <c r="E15" s="272"/>
      <c r="F15" s="272"/>
      <c r="G15" s="369"/>
      <c r="H15" s="369"/>
      <c r="I15" s="369"/>
      <c r="J15" s="369"/>
      <c r="K15" s="369"/>
      <c r="L15" s="369"/>
      <c r="M15" s="272"/>
    </row>
    <row r="16" s="278" customFormat="1" customHeight="1" spans="1:13">
      <c r="A16" s="272"/>
      <c r="B16" s="272"/>
      <c r="C16" s="272"/>
      <c r="D16" s="272"/>
      <c r="E16" s="272"/>
      <c r="F16" s="272"/>
      <c r="G16" s="369"/>
      <c r="H16" s="369"/>
      <c r="I16" s="369"/>
      <c r="J16" s="369"/>
      <c r="K16" s="369"/>
      <c r="L16" s="369"/>
      <c r="M16" s="272"/>
    </row>
    <row r="17" s="278" customFormat="1" customHeight="1" spans="1:13">
      <c r="A17" s="1240" t="s">
        <v>175</v>
      </c>
      <c r="B17" s="1242"/>
      <c r="C17" s="272"/>
      <c r="D17" s="272"/>
      <c r="E17" s="272"/>
      <c r="F17" s="272"/>
      <c r="G17" s="369"/>
      <c r="H17" s="369"/>
      <c r="I17" s="369"/>
      <c r="J17" s="369"/>
      <c r="K17" s="369"/>
      <c r="L17" s="369"/>
      <c r="M17" s="272"/>
    </row>
    <row r="18" s="358" customFormat="1" customHeight="1" spans="1:15">
      <c r="A18" s="372" t="e">
        <f>#REF!</f>
        <v>#REF!</v>
      </c>
      <c r="D18" s="373"/>
      <c r="E18" s="373"/>
      <c r="F18" s="373"/>
      <c r="I18" s="1614"/>
      <c r="J18" s="372" t="e">
        <f>#REF!</f>
        <v>#REF!</v>
      </c>
      <c r="K18" s="1404"/>
      <c r="L18" s="1615"/>
      <c r="M18" s="1404" t="e">
        <f>#REF!</f>
        <v>#REF!</v>
      </c>
      <c r="N18" s="377"/>
      <c r="O18" s="278"/>
    </row>
    <row r="19" s="278" customFormat="1" customHeight="1" spans="1:7">
      <c r="A19" s="278" t="e">
        <f>#REF!</f>
        <v>#REF!</v>
      </c>
      <c r="G19" s="374"/>
    </row>
  </sheetData>
  <mergeCells count="11">
    <mergeCell ref="A1:M1"/>
    <mergeCell ref="E3:G3"/>
    <mergeCell ref="H3:J3"/>
    <mergeCell ref="A17:B17"/>
    <mergeCell ref="A3:A4"/>
    <mergeCell ref="B3:B4"/>
    <mergeCell ref="C3:C4"/>
    <mergeCell ref="D3:D4"/>
    <mergeCell ref="K3:K4"/>
    <mergeCell ref="L3:L4"/>
    <mergeCell ref="M3:M4"/>
  </mergeCells>
  <printOptions horizontalCentered="1"/>
  <pageMargins left="0.354330708661417" right="0.31496062992126" top="1.64" bottom="0.826771653543307" header="0.89" footer="0.393700787401575"/>
  <pageSetup paperSize="9" pageOrder="overThenDown" orientation="landscape" horizontalDpi="180" verticalDpi="180"/>
  <headerFooter alignWithMargins="0" scaleWithDoc="0">
    <oddHeader>&amp;C&amp;"宋体,加粗"&amp;22存货--委托加工物资评估明细表&amp;R
&amp;"宋体,常规"表&amp;"Times New Roman,常规" 3 - 9 -  4</oddHeader>
  </headerFooter>
  <colBreaks count="1" manualBreakCount="1">
    <brk id="13" max="6553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R22"/>
  <sheetViews>
    <sheetView showGridLines="0" zoomScaleSheetLayoutView="60" workbookViewId="0">
      <pane xSplit="5" ySplit="4" topLeftCell="F5" activePane="bottomRight" state="frozen"/>
      <selection/>
      <selection pane="topRight"/>
      <selection pane="bottomLeft"/>
      <selection pane="bottomRight" activeCell="M14" sqref="M14"/>
    </sheetView>
  </sheetViews>
  <sheetFormatPr defaultColWidth="9" defaultRowHeight="20.25" customHeight="1"/>
  <cols>
    <col min="1" max="1" width="4.75" customWidth="1"/>
    <col min="2" max="2" width="13" customWidth="1"/>
    <col min="3" max="3" width="10.875" customWidth="1"/>
    <col min="4" max="4" width="5.625" customWidth="1"/>
    <col min="5" max="5" width="6.625" customWidth="1"/>
    <col min="6" max="6" width="5" customWidth="1"/>
    <col min="7" max="7" width="6.625" customWidth="1"/>
    <col min="8" max="8" width="11.625" style="359" customWidth="1"/>
    <col min="9" max="9" width="7.5" style="1585" customWidth="1"/>
    <col min="10" max="10" width="6.625" style="359" customWidth="1"/>
    <col min="11" max="11" width="8.125" style="306" customWidth="1"/>
    <col min="12" max="12" width="5.625" style="306" customWidth="1"/>
    <col min="13" max="13" width="13.875" style="306" customWidth="1"/>
    <col min="14" max="14" width="8.625" customWidth="1"/>
    <col min="15" max="15" width="7.125" customWidth="1"/>
    <col min="16" max="16" width="6.625" customWidth="1"/>
  </cols>
  <sheetData>
    <row r="1" s="278" customFormat="1" customHeight="1" spans="1:16">
      <c r="A1" s="1562" t="e">
        <f>#REF!</f>
        <v>#REF!</v>
      </c>
      <c r="B1" s="1562"/>
      <c r="C1" s="1562"/>
      <c r="D1" s="1562"/>
      <c r="E1" s="1562"/>
      <c r="F1" s="1562"/>
      <c r="G1" s="1562"/>
      <c r="H1" s="1562"/>
      <c r="I1" s="1562"/>
      <c r="J1" s="1562"/>
      <c r="K1" s="1562"/>
      <c r="L1" s="1562"/>
      <c r="M1" s="1562"/>
      <c r="N1" s="1562"/>
      <c r="O1" s="1562"/>
      <c r="P1" s="1562"/>
    </row>
    <row r="2" s="356" customFormat="1" customHeight="1" spans="1:18">
      <c r="A2" s="360" t="e">
        <f>#REF!</f>
        <v>#REF!</v>
      </c>
      <c r="B2" s="1563"/>
      <c r="C2" s="1563"/>
      <c r="D2" s="361"/>
      <c r="E2" s="361"/>
      <c r="F2" s="361"/>
      <c r="G2" s="361"/>
      <c r="I2" s="1597"/>
      <c r="K2" s="1598"/>
      <c r="L2" s="1598"/>
      <c r="M2" s="1599"/>
      <c r="N2" s="375"/>
      <c r="O2" s="375"/>
      <c r="P2" s="376" t="e">
        <f>#REF!</f>
        <v>#REF!</v>
      </c>
      <c r="Q2" s="278"/>
      <c r="R2" s="377"/>
    </row>
    <row r="3" s="1582" customFormat="1" customHeight="1" spans="1:16">
      <c r="A3" s="1432" t="s">
        <v>28</v>
      </c>
      <c r="B3" s="1432" t="s">
        <v>277</v>
      </c>
      <c r="C3" s="1432" t="s">
        <v>278</v>
      </c>
      <c r="D3" s="1432" t="s">
        <v>231</v>
      </c>
      <c r="E3" s="1586" t="s">
        <v>279</v>
      </c>
      <c r="F3" s="1587"/>
      <c r="G3" s="1587"/>
      <c r="H3" s="1588"/>
      <c r="I3" s="1482" t="s">
        <v>234</v>
      </c>
      <c r="J3" s="1483"/>
      <c r="K3" s="1483"/>
      <c r="L3" s="1483"/>
      <c r="M3" s="1484"/>
      <c r="N3" s="1432" t="s">
        <v>9</v>
      </c>
      <c r="O3" s="1432" t="s">
        <v>30</v>
      </c>
      <c r="P3" s="1432" t="s">
        <v>168</v>
      </c>
    </row>
    <row r="4" s="1582" customFormat="1" ht="40.5" customHeight="1" spans="1:16">
      <c r="A4" s="1437"/>
      <c r="B4" s="1437"/>
      <c r="C4" s="1437"/>
      <c r="D4" s="1437"/>
      <c r="E4" s="1362" t="s">
        <v>235</v>
      </c>
      <c r="F4" s="1362" t="s">
        <v>280</v>
      </c>
      <c r="G4" s="1362" t="s">
        <v>281</v>
      </c>
      <c r="H4" s="1364" t="s">
        <v>237</v>
      </c>
      <c r="I4" s="1600" t="s">
        <v>282</v>
      </c>
      <c r="J4" s="1364" t="s">
        <v>283</v>
      </c>
      <c r="K4" s="1363" t="s">
        <v>281</v>
      </c>
      <c r="L4" s="1363" t="s">
        <v>284</v>
      </c>
      <c r="M4" s="1363" t="s">
        <v>237</v>
      </c>
      <c r="N4" s="1437"/>
      <c r="O4" s="1437"/>
      <c r="P4" s="1437"/>
    </row>
    <row r="5" s="278" customFormat="1" customHeight="1" spans="1:16">
      <c r="A5" s="319"/>
      <c r="B5" s="468"/>
      <c r="C5" s="319"/>
      <c r="D5" s="1282"/>
      <c r="E5" s="1311"/>
      <c r="F5" s="319"/>
      <c r="G5" s="319"/>
      <c r="H5" s="1589"/>
      <c r="I5" s="319"/>
      <c r="J5" s="1589"/>
      <c r="K5" s="601"/>
      <c r="L5" s="601"/>
      <c r="M5" s="601"/>
      <c r="N5" s="1589"/>
      <c r="O5" s="1589"/>
      <c r="P5" s="469"/>
    </row>
    <row r="6" s="278" customFormat="1" customHeight="1" spans="1:16">
      <c r="A6" s="319"/>
      <c r="B6" s="468"/>
      <c r="C6" s="319"/>
      <c r="D6" s="1282"/>
      <c r="E6" s="1311"/>
      <c r="F6" s="319"/>
      <c r="G6" s="319"/>
      <c r="H6" s="1589"/>
      <c r="I6" s="319"/>
      <c r="J6" s="1589"/>
      <c r="K6" s="601"/>
      <c r="L6" s="601"/>
      <c r="M6" s="601"/>
      <c r="N6" s="1589"/>
      <c r="O6" s="1589"/>
      <c r="P6" s="469"/>
    </row>
    <row r="7" s="278" customFormat="1" customHeight="1" spans="1:16">
      <c r="A7" s="319"/>
      <c r="B7" s="468"/>
      <c r="C7" s="468"/>
      <c r="D7" s="1282"/>
      <c r="E7" s="1311"/>
      <c r="F7" s="319"/>
      <c r="G7" s="319"/>
      <c r="H7" s="1589"/>
      <c r="I7" s="319"/>
      <c r="J7" s="1589"/>
      <c r="K7" s="601"/>
      <c r="L7" s="601"/>
      <c r="M7" s="601"/>
      <c r="N7" s="1589"/>
      <c r="O7" s="1589"/>
      <c r="P7" s="469"/>
    </row>
    <row r="8" s="278" customFormat="1" customHeight="1" spans="1:16">
      <c r="A8" s="319"/>
      <c r="B8" s="468"/>
      <c r="C8" s="468"/>
      <c r="D8" s="1282"/>
      <c r="E8" s="1311"/>
      <c r="F8" s="319"/>
      <c r="G8" s="319"/>
      <c r="H8" s="1589"/>
      <c r="I8" s="319"/>
      <c r="J8" s="1589"/>
      <c r="K8" s="601"/>
      <c r="L8" s="601"/>
      <c r="M8" s="601"/>
      <c r="N8" s="1589"/>
      <c r="O8" s="1589"/>
      <c r="P8" s="469"/>
    </row>
    <row r="9" s="278" customFormat="1" customHeight="1" spans="1:16">
      <c r="A9" s="319"/>
      <c r="B9" s="468"/>
      <c r="C9" s="319"/>
      <c r="D9" s="319"/>
      <c r="E9" s="319"/>
      <c r="F9" s="319"/>
      <c r="G9" s="319"/>
      <c r="H9" s="1589"/>
      <c r="I9" s="1601"/>
      <c r="J9" s="1589"/>
      <c r="K9" s="601"/>
      <c r="L9" s="601"/>
      <c r="M9" s="601"/>
      <c r="N9" s="1589"/>
      <c r="O9" s="1589"/>
      <c r="P9" s="469"/>
    </row>
    <row r="10" s="278" customFormat="1" customHeight="1" spans="1:16">
      <c r="A10" s="319"/>
      <c r="B10" s="468"/>
      <c r="C10" s="319"/>
      <c r="D10" s="319"/>
      <c r="E10" s="319"/>
      <c r="F10" s="319"/>
      <c r="G10" s="319"/>
      <c r="H10" s="1589"/>
      <c r="I10" s="1601"/>
      <c r="J10" s="1589"/>
      <c r="K10" s="601"/>
      <c r="L10" s="601"/>
      <c r="M10" s="601"/>
      <c r="N10" s="1589"/>
      <c r="O10" s="1589"/>
      <c r="P10" s="469"/>
    </row>
    <row r="11" s="278" customFormat="1" customHeight="1" spans="1:16">
      <c r="A11" s="319"/>
      <c r="B11" s="468"/>
      <c r="C11" s="319"/>
      <c r="D11" s="319"/>
      <c r="E11" s="319"/>
      <c r="F11" s="319"/>
      <c r="G11" s="319"/>
      <c r="H11" s="1589"/>
      <c r="I11" s="1601"/>
      <c r="J11" s="1589"/>
      <c r="K11" s="601"/>
      <c r="L11" s="601"/>
      <c r="M11" s="601"/>
      <c r="N11" s="1589"/>
      <c r="O11" s="1589"/>
      <c r="P11" s="469"/>
    </row>
    <row r="12" s="278" customFormat="1" customHeight="1" spans="1:16">
      <c r="A12" s="319"/>
      <c r="B12" s="468"/>
      <c r="C12" s="319"/>
      <c r="D12" s="319"/>
      <c r="E12" s="319"/>
      <c r="F12" s="319"/>
      <c r="G12" s="319"/>
      <c r="H12" s="1589"/>
      <c r="I12" s="1601"/>
      <c r="J12" s="1589"/>
      <c r="K12" s="601"/>
      <c r="L12" s="601"/>
      <c r="M12" s="601"/>
      <c r="N12" s="1589"/>
      <c r="O12" s="1589"/>
      <c r="P12" s="469"/>
    </row>
    <row r="13" s="278" customFormat="1" customHeight="1" spans="1:16">
      <c r="A13" s="319"/>
      <c r="B13" s="468"/>
      <c r="C13" s="319"/>
      <c r="D13" s="319"/>
      <c r="E13" s="319"/>
      <c r="F13" s="319"/>
      <c r="G13" s="319"/>
      <c r="H13" s="1589"/>
      <c r="I13" s="1601"/>
      <c r="J13" s="1589"/>
      <c r="K13" s="601"/>
      <c r="L13" s="601"/>
      <c r="M13" s="601"/>
      <c r="N13" s="1589"/>
      <c r="O13" s="1589"/>
      <c r="P13" s="469"/>
    </row>
    <row r="14" s="278" customFormat="1" customHeight="1" spans="1:16">
      <c r="A14" s="319"/>
      <c r="B14" s="468"/>
      <c r="C14" s="319"/>
      <c r="D14" s="319"/>
      <c r="E14" s="319"/>
      <c r="F14" s="319"/>
      <c r="G14" s="319"/>
      <c r="H14" s="1589"/>
      <c r="I14" s="1601"/>
      <c r="J14" s="1589"/>
      <c r="K14" s="601"/>
      <c r="L14" s="601"/>
      <c r="M14" s="601"/>
      <c r="N14" s="1589"/>
      <c r="O14" s="1589"/>
      <c r="P14" s="469"/>
    </row>
    <row r="15" s="278" customFormat="1" customHeight="1" spans="1:16">
      <c r="A15" s="319"/>
      <c r="B15" s="319"/>
      <c r="C15" s="319"/>
      <c r="D15" s="319"/>
      <c r="E15" s="319"/>
      <c r="F15" s="319"/>
      <c r="G15" s="319"/>
      <c r="H15" s="1589"/>
      <c r="I15" s="1601"/>
      <c r="J15" s="1589"/>
      <c r="K15" s="601"/>
      <c r="L15" s="601"/>
      <c r="M15" s="601"/>
      <c r="N15" s="1589"/>
      <c r="O15" s="1589"/>
      <c r="P15" s="469"/>
    </row>
    <row r="16" s="278" customFormat="1" customHeight="1" spans="1:16">
      <c r="A16" s="319"/>
      <c r="B16" s="319"/>
      <c r="C16" s="319"/>
      <c r="D16" s="319"/>
      <c r="E16" s="319"/>
      <c r="F16" s="319"/>
      <c r="G16" s="319"/>
      <c r="H16" s="1589"/>
      <c r="I16" s="1601"/>
      <c r="J16" s="1589"/>
      <c r="K16" s="601"/>
      <c r="L16" s="601"/>
      <c r="M16" s="601"/>
      <c r="N16" s="1589"/>
      <c r="O16" s="1589"/>
      <c r="P16" s="469"/>
    </row>
    <row r="17" s="278" customFormat="1" customHeight="1" spans="1:16">
      <c r="A17" s="319"/>
      <c r="B17" s="319"/>
      <c r="C17" s="319"/>
      <c r="D17" s="319"/>
      <c r="E17" s="319"/>
      <c r="F17" s="319"/>
      <c r="G17" s="319"/>
      <c r="H17" s="1589"/>
      <c r="I17" s="1601"/>
      <c r="J17" s="1589"/>
      <c r="K17" s="601"/>
      <c r="L17" s="601"/>
      <c r="M17" s="601"/>
      <c r="N17" s="1589"/>
      <c r="O17" s="1589"/>
      <c r="P17" s="469"/>
    </row>
    <row r="18" s="278" customFormat="1" customHeight="1" spans="1:16">
      <c r="A18" s="319"/>
      <c r="B18" s="319"/>
      <c r="C18" s="319"/>
      <c r="D18" s="319"/>
      <c r="E18" s="319"/>
      <c r="F18" s="319"/>
      <c r="G18" s="319"/>
      <c r="H18" s="1589"/>
      <c r="I18" s="1601"/>
      <c r="J18" s="1589"/>
      <c r="K18" s="601"/>
      <c r="L18" s="601"/>
      <c r="M18" s="601"/>
      <c r="N18" s="1589"/>
      <c r="O18" s="1589"/>
      <c r="P18" s="469"/>
    </row>
    <row r="19" s="278" customFormat="1" customHeight="1" spans="1:16">
      <c r="A19" s="319"/>
      <c r="B19" s="319"/>
      <c r="C19" s="319"/>
      <c r="D19" s="319"/>
      <c r="E19" s="319"/>
      <c r="F19" s="319"/>
      <c r="G19" s="319"/>
      <c r="H19" s="1589"/>
      <c r="I19" s="1601"/>
      <c r="J19" s="1589"/>
      <c r="K19" s="601"/>
      <c r="L19" s="601"/>
      <c r="N19" s="1589"/>
      <c r="O19" s="1589"/>
      <c r="P19" s="469"/>
    </row>
    <row r="20" s="278" customFormat="1" customHeight="1" spans="1:16">
      <c r="A20" s="1590" t="s">
        <v>285</v>
      </c>
      <c r="B20" s="1591"/>
      <c r="C20" s="1592"/>
      <c r="D20" s="1592"/>
      <c r="E20" s="1592"/>
      <c r="F20" s="1592"/>
      <c r="G20" s="1592"/>
      <c r="H20" s="1593"/>
      <c r="I20" s="1602"/>
      <c r="J20" s="1593"/>
      <c r="K20" s="1603"/>
      <c r="L20" s="1603"/>
      <c r="M20" s="1604">
        <f>SUM(M5:M19)</f>
        <v>0</v>
      </c>
      <c r="N20" s="1593"/>
      <c r="O20" s="1593"/>
      <c r="P20" s="1605"/>
    </row>
    <row r="21" s="1583" customFormat="1" customHeight="1" spans="1:18">
      <c r="A21" s="1594" t="e">
        <f>#REF!</f>
        <v>#REF!</v>
      </c>
      <c r="D21" s="1595"/>
      <c r="E21" s="1595"/>
      <c r="F21" s="1595"/>
      <c r="I21" s="1606"/>
      <c r="K21" s="1607"/>
      <c r="L21" s="1608" t="e">
        <f>#REF!</f>
        <v>#REF!</v>
      </c>
      <c r="M21" s="1608"/>
      <c r="N21" s="1608"/>
      <c r="O21" s="1608"/>
      <c r="P21" s="1595" t="e">
        <f>#REF!</f>
        <v>#REF!</v>
      </c>
      <c r="Q21" s="1610"/>
      <c r="R21" s="1584"/>
    </row>
    <row r="22" s="1584" customFormat="1" customHeight="1" spans="1:13">
      <c r="A22" s="1584" t="e">
        <f>#REF!</f>
        <v>#REF!</v>
      </c>
      <c r="H22" s="1596"/>
      <c r="I22" s="1609"/>
      <c r="J22" s="1596"/>
      <c r="K22" s="306"/>
      <c r="L22" s="306"/>
      <c r="M22" s="306"/>
    </row>
  </sheetData>
  <mergeCells count="12">
    <mergeCell ref="A1:P1"/>
    <mergeCell ref="E3:H3"/>
    <mergeCell ref="I3:M3"/>
    <mergeCell ref="A20:B20"/>
    <mergeCell ref="L21:O21"/>
    <mergeCell ref="A3:A4"/>
    <mergeCell ref="B3:B4"/>
    <mergeCell ref="C3:C4"/>
    <mergeCell ref="D3:D4"/>
    <mergeCell ref="N3:N4"/>
    <mergeCell ref="O3:O4"/>
    <mergeCell ref="P3:P4"/>
  </mergeCells>
  <printOptions horizontalCentered="1"/>
  <pageMargins left="0.354330708661417" right="0.31496062992126" top="1.35" bottom="0.669291338582677" header="0.81" footer="0.62992125984252"/>
  <pageSetup paperSize="9" pageOrder="overThenDown" orientation="landscape" horizontalDpi="600" verticalDpi="600"/>
  <headerFooter alignWithMargins="0" scaleWithDoc="0">
    <oddHeader>&amp;C&amp;"宋体,加粗"&amp;22存货—产成品（库存商品、开发产品、农产品）评估明细表&amp;R&amp;"宋体,常规"
表&amp;"Times New Roman,常规" 3 - 9 - 5</oddHeader>
  </headerFooter>
  <colBreaks count="1" manualBreakCount="1">
    <brk id="16" max="6553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N19"/>
  <sheetViews>
    <sheetView showGridLines="0" zoomScaleSheetLayoutView="60" workbookViewId="0">
      <pane xSplit="4" ySplit="4" topLeftCell="E5" activePane="bottomRight" state="frozen"/>
      <selection/>
      <selection pane="topRight"/>
      <selection pane="bottomLeft"/>
      <selection pane="bottomRight" activeCell="A17" sqref="A17:B17"/>
    </sheetView>
  </sheetViews>
  <sheetFormatPr defaultColWidth="9" defaultRowHeight="20.25" customHeight="1"/>
  <cols>
    <col min="1" max="1" width="5.25" customWidth="1"/>
    <col min="2" max="2" width="18.625" customWidth="1"/>
    <col min="3" max="3" width="6.125" customWidth="1"/>
    <col min="4" max="5" width="8.625" customWidth="1"/>
    <col min="6" max="6" width="12.625" style="359" customWidth="1"/>
    <col min="7" max="8" width="8.625" customWidth="1"/>
    <col min="9" max="10" width="12.625" customWidth="1"/>
    <col min="11" max="12" width="8.625" customWidth="1"/>
  </cols>
  <sheetData>
    <row r="1" s="444" customFormat="1" customHeight="1" spans="1:12">
      <c r="A1" s="277" t="e">
        <f>#REF!</f>
        <v>#REF!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</row>
    <row r="2" s="387" customFormat="1" customHeight="1" spans="1:14">
      <c r="A2" s="360" t="e">
        <f>#REF!</f>
        <v>#REF!</v>
      </c>
      <c r="B2" s="1565"/>
      <c r="C2" s="1565"/>
      <c r="D2" s="1566"/>
      <c r="E2" s="1566"/>
      <c r="I2" s="1579"/>
      <c r="J2" s="1579"/>
      <c r="K2" s="1579"/>
      <c r="L2" s="376" t="e">
        <f>#REF!</f>
        <v>#REF!</v>
      </c>
      <c r="M2"/>
      <c r="N2" s="1580"/>
    </row>
    <row r="3" s="388" customFormat="1" customHeight="1" spans="1:12">
      <c r="A3" s="363" t="s">
        <v>28</v>
      </c>
      <c r="B3" s="1567" t="s">
        <v>286</v>
      </c>
      <c r="C3" s="363" t="s">
        <v>231</v>
      </c>
      <c r="D3" s="1568" t="s">
        <v>287</v>
      </c>
      <c r="E3" s="1569"/>
      <c r="F3" s="1570"/>
      <c r="G3" s="1571" t="s">
        <v>288</v>
      </c>
      <c r="H3" s="1572"/>
      <c r="I3" s="1581"/>
      <c r="J3" s="363" t="s">
        <v>9</v>
      </c>
      <c r="K3" s="363" t="s">
        <v>289</v>
      </c>
      <c r="L3" s="363" t="s">
        <v>168</v>
      </c>
    </row>
    <row r="4" s="388" customFormat="1" customHeight="1" spans="1:12">
      <c r="A4" s="366"/>
      <c r="B4" s="1573"/>
      <c r="C4" s="1573"/>
      <c r="D4" s="367" t="s">
        <v>235</v>
      </c>
      <c r="E4" s="367" t="s">
        <v>236</v>
      </c>
      <c r="F4" s="368" t="s">
        <v>237</v>
      </c>
      <c r="G4" s="367" t="s">
        <v>233</v>
      </c>
      <c r="H4" s="367" t="s">
        <v>243</v>
      </c>
      <c r="I4" s="367" t="s">
        <v>237</v>
      </c>
      <c r="J4" s="366"/>
      <c r="K4" s="1573"/>
      <c r="L4" s="366"/>
    </row>
    <row r="5" customHeight="1" spans="1:12">
      <c r="A5" s="296"/>
      <c r="B5" s="272"/>
      <c r="C5" s="296"/>
      <c r="D5" s="296"/>
      <c r="E5" s="1574"/>
      <c r="F5" s="1575"/>
      <c r="G5" s="1576"/>
      <c r="H5" s="1576"/>
      <c r="I5" s="1576"/>
      <c r="J5" s="1576"/>
      <c r="K5" s="1575"/>
      <c r="L5" s="296"/>
    </row>
    <row r="6" customHeight="1" spans="1:12">
      <c r="A6" s="296"/>
      <c r="B6" s="296"/>
      <c r="C6" s="296"/>
      <c r="D6" s="296"/>
      <c r="E6" s="296"/>
      <c r="F6" s="1575"/>
      <c r="G6" s="1575"/>
      <c r="H6" s="1575"/>
      <c r="I6" s="1575"/>
      <c r="J6" s="1575"/>
      <c r="K6" s="1575"/>
      <c r="L6" s="296"/>
    </row>
    <row r="7" customHeight="1" spans="1:12">
      <c r="A7" s="296"/>
      <c r="B7" s="296"/>
      <c r="C7" s="296"/>
      <c r="D7" s="296"/>
      <c r="E7" s="296"/>
      <c r="F7" s="1575"/>
      <c r="G7" s="1575"/>
      <c r="H7" s="1575"/>
      <c r="I7" s="1575"/>
      <c r="J7" s="1575"/>
      <c r="K7" s="1575"/>
      <c r="L7" s="296"/>
    </row>
    <row r="8" customHeight="1" spans="1:12">
      <c r="A8" s="296"/>
      <c r="B8" s="296"/>
      <c r="C8" s="296"/>
      <c r="D8" s="296"/>
      <c r="E8" s="296"/>
      <c r="F8" s="1575"/>
      <c r="G8" s="1575"/>
      <c r="H8" s="1575"/>
      <c r="I8" s="1575"/>
      <c r="J8" s="1575"/>
      <c r="K8" s="1575"/>
      <c r="L8" s="296"/>
    </row>
    <row r="9" customHeight="1" spans="1:12">
      <c r="A9" s="296"/>
      <c r="B9" s="296"/>
      <c r="C9" s="296"/>
      <c r="D9" s="296"/>
      <c r="E9" s="296"/>
      <c r="F9" s="1575"/>
      <c r="G9" s="1575"/>
      <c r="H9" s="1575"/>
      <c r="I9" s="1575"/>
      <c r="J9" s="1575"/>
      <c r="K9" s="1575"/>
      <c r="L9" s="296"/>
    </row>
    <row r="10" customHeight="1" spans="1:12">
      <c r="A10" s="296"/>
      <c r="B10" s="296"/>
      <c r="C10" s="296"/>
      <c r="D10" s="296"/>
      <c r="E10" s="296"/>
      <c r="F10" s="1575"/>
      <c r="G10" s="1575"/>
      <c r="H10" s="1575"/>
      <c r="I10" s="1575"/>
      <c r="J10" s="1575"/>
      <c r="K10" s="1575"/>
      <c r="L10" s="296"/>
    </row>
    <row r="11" customHeight="1" spans="1:12">
      <c r="A11" s="296"/>
      <c r="B11" s="296"/>
      <c r="C11" s="296"/>
      <c r="D11" s="296"/>
      <c r="E11" s="296"/>
      <c r="F11" s="1575"/>
      <c r="G11" s="1575"/>
      <c r="H11" s="1575"/>
      <c r="I11" s="1575"/>
      <c r="J11" s="1575"/>
      <c r="K11" s="1575"/>
      <c r="L11" s="296"/>
    </row>
    <row r="12" customHeight="1" spans="1:12">
      <c r="A12" s="296"/>
      <c r="B12" s="296"/>
      <c r="C12" s="296"/>
      <c r="D12" s="296"/>
      <c r="E12" s="296"/>
      <c r="F12" s="1575"/>
      <c r="G12" s="1575"/>
      <c r="H12" s="1575"/>
      <c r="I12" s="1575"/>
      <c r="J12" s="1575"/>
      <c r="K12" s="1575"/>
      <c r="L12" s="296"/>
    </row>
    <row r="13" customHeight="1" spans="1:12">
      <c r="A13" s="296"/>
      <c r="B13" s="296"/>
      <c r="C13" s="296"/>
      <c r="D13" s="296"/>
      <c r="E13" s="296"/>
      <c r="F13" s="1575"/>
      <c r="G13" s="1575"/>
      <c r="H13" s="1575"/>
      <c r="I13" s="1575"/>
      <c r="J13" s="1575"/>
      <c r="K13" s="1575"/>
      <c r="L13" s="296"/>
    </row>
    <row r="14" customHeight="1" spans="1:12">
      <c r="A14" s="296"/>
      <c r="B14" s="296"/>
      <c r="C14" s="296"/>
      <c r="D14" s="296"/>
      <c r="E14" s="296"/>
      <c r="F14" s="1575"/>
      <c r="G14" s="1575"/>
      <c r="H14" s="1575"/>
      <c r="I14" s="1575"/>
      <c r="J14" s="1575"/>
      <c r="K14" s="1575"/>
      <c r="L14" s="296"/>
    </row>
    <row r="15" customHeight="1" spans="1:12">
      <c r="A15" s="296"/>
      <c r="B15" s="296"/>
      <c r="C15" s="296"/>
      <c r="D15" s="296"/>
      <c r="E15" s="296"/>
      <c r="F15" s="1575"/>
      <c r="G15" s="1575"/>
      <c r="H15" s="1575"/>
      <c r="I15" s="1575"/>
      <c r="J15" s="1575"/>
      <c r="K15" s="1575"/>
      <c r="L15" s="296"/>
    </row>
    <row r="16" customHeight="1" spans="1:12">
      <c r="A16" s="296"/>
      <c r="B16" s="296"/>
      <c r="C16" s="296"/>
      <c r="D16" s="296"/>
      <c r="E16" s="296"/>
      <c r="F16" s="1575"/>
      <c r="G16" s="1575"/>
      <c r="H16" s="1575"/>
      <c r="I16" s="1575"/>
      <c r="J16" s="1575"/>
      <c r="K16" s="1575"/>
      <c r="L16" s="296"/>
    </row>
    <row r="17" customHeight="1" spans="1:12">
      <c r="A17" s="1240" t="s">
        <v>290</v>
      </c>
      <c r="B17" s="1242"/>
      <c r="C17" s="296"/>
      <c r="D17" s="296"/>
      <c r="E17" s="296"/>
      <c r="F17" s="1575"/>
      <c r="G17" s="1575"/>
      <c r="H17" s="1575"/>
      <c r="I17" s="1575"/>
      <c r="J17" s="1575"/>
      <c r="K17" s="1575"/>
      <c r="L17" s="296"/>
    </row>
    <row r="18" s="389" customFormat="1" customHeight="1" spans="1:14">
      <c r="A18" s="1577" t="e">
        <f>#REF!</f>
        <v>#REF!</v>
      </c>
      <c r="D18" s="1578"/>
      <c r="E18" s="1578"/>
      <c r="I18" s="1577" t="e">
        <f>#REF!</f>
        <v>#REF!</v>
      </c>
      <c r="J18" s="1404"/>
      <c r="K18" s="1579"/>
      <c r="L18" s="373" t="e">
        <f>#REF!</f>
        <v>#REF!</v>
      </c>
      <c r="M18" s="1580"/>
      <c r="N18"/>
    </row>
    <row r="19" customHeight="1" spans="1:1">
      <c r="A19" t="e">
        <f>#REF!</f>
        <v>#REF!</v>
      </c>
    </row>
  </sheetData>
  <mergeCells count="10">
    <mergeCell ref="A1:L1"/>
    <mergeCell ref="D3:F3"/>
    <mergeCell ref="G3:I3"/>
    <mergeCell ref="A17:B17"/>
    <mergeCell ref="A3:A4"/>
    <mergeCell ref="B3:B4"/>
    <mergeCell ref="C3:C4"/>
    <mergeCell ref="J3:J4"/>
    <mergeCell ref="K3:K4"/>
    <mergeCell ref="L3:L4"/>
  </mergeCells>
  <printOptions horizontalCentered="1"/>
  <pageMargins left="0.354330708661417" right="0.31496062992126" top="1.65" bottom="0.669291338582677" header="0.89" footer="0.393700787401575"/>
  <pageSetup paperSize="9" pageOrder="overThenDown" orientation="landscape" horizontalDpi="180" verticalDpi="180"/>
  <headerFooter alignWithMargins="0" scaleWithDoc="0">
    <oddHeader>&amp;C&amp;"宋体,加粗"&amp;22存货--在产品（自制半成品）评估明细表&amp;R
&amp;"宋体,常规"表&amp;"Times New Roman,常规" 3 - 9 - 6
</oddHeader>
  </headerFooter>
  <colBreaks count="1" manualBreakCount="1">
    <brk id="12" max="6553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O21"/>
  <sheetViews>
    <sheetView showGridLines="0" zoomScaleSheetLayoutView="60" workbookViewId="0">
      <pane xSplit="5" ySplit="4" topLeftCell="F5" activePane="bottomRight" state="frozen"/>
      <selection/>
      <selection pane="topRight"/>
      <selection pane="bottomLeft"/>
      <selection pane="bottomRight" activeCell="A17" sqref="A17:B17"/>
    </sheetView>
  </sheetViews>
  <sheetFormatPr defaultColWidth="9" defaultRowHeight="15.75"/>
  <cols>
    <col min="1" max="1" width="5.25" customWidth="1"/>
    <col min="2" max="3" width="15.625" customWidth="1"/>
    <col min="4" max="4" width="5.625" customWidth="1"/>
    <col min="5" max="6" width="8.625" customWidth="1"/>
    <col min="7" max="7" width="11.625" style="359" customWidth="1"/>
    <col min="8" max="9" width="8.625" customWidth="1"/>
    <col min="10" max="11" width="11.625" customWidth="1"/>
    <col min="12" max="12" width="6.625" customWidth="1"/>
    <col min="13" max="13" width="8.625" customWidth="1"/>
  </cols>
  <sheetData>
    <row r="1" s="278" customFormat="1" ht="20.25" customHeight="1" spans="1:13">
      <c r="A1" s="1562" t="e">
        <f>#REF!</f>
        <v>#REF!</v>
      </c>
      <c r="B1" s="1562"/>
      <c r="C1" s="1562"/>
      <c r="D1" s="1562"/>
      <c r="E1" s="1562"/>
      <c r="F1" s="1562"/>
      <c r="G1" s="1562"/>
      <c r="H1" s="1562"/>
      <c r="I1" s="1562"/>
      <c r="J1" s="1562"/>
      <c r="K1" s="1562"/>
      <c r="L1" s="1562"/>
      <c r="M1" s="1562"/>
    </row>
    <row r="2" s="356" customFormat="1" ht="20.25" customHeight="1" spans="1:15">
      <c r="A2" s="360" t="e">
        <f>#REF!</f>
        <v>#REF!</v>
      </c>
      <c r="B2" s="1563"/>
      <c r="C2" s="1563"/>
      <c r="D2" s="361"/>
      <c r="E2" s="361"/>
      <c r="F2" s="361"/>
      <c r="J2" s="375"/>
      <c r="K2" s="375"/>
      <c r="L2" s="375"/>
      <c r="M2" s="376" t="e">
        <f>#REF!</f>
        <v>#REF!</v>
      </c>
      <c r="N2" s="278"/>
      <c r="O2" s="377"/>
    </row>
    <row r="3" s="357" customFormat="1" ht="20.25" customHeight="1" spans="1:13">
      <c r="A3" s="363" t="s">
        <v>28</v>
      </c>
      <c r="B3" s="363" t="s">
        <v>291</v>
      </c>
      <c r="C3" s="363" t="s">
        <v>292</v>
      </c>
      <c r="D3" s="363" t="s">
        <v>231</v>
      </c>
      <c r="E3" s="1564" t="s">
        <v>279</v>
      </c>
      <c r="F3" s="364"/>
      <c r="G3" s="365"/>
      <c r="H3" s="378" t="s">
        <v>234</v>
      </c>
      <c r="I3" s="379"/>
      <c r="J3" s="380"/>
      <c r="K3" s="363" t="s">
        <v>9</v>
      </c>
      <c r="L3" s="363" t="s">
        <v>30</v>
      </c>
      <c r="M3" s="363" t="s">
        <v>168</v>
      </c>
    </row>
    <row r="4" s="357" customFormat="1" ht="20.25" customHeight="1" spans="1:13">
      <c r="A4" s="366"/>
      <c r="B4" s="366"/>
      <c r="C4" s="366"/>
      <c r="D4" s="366"/>
      <c r="E4" s="367" t="s">
        <v>235</v>
      </c>
      <c r="F4" s="367" t="s">
        <v>236</v>
      </c>
      <c r="G4" s="368" t="s">
        <v>237</v>
      </c>
      <c r="H4" s="367" t="s">
        <v>233</v>
      </c>
      <c r="I4" s="367" t="s">
        <v>243</v>
      </c>
      <c r="J4" s="367" t="s">
        <v>237</v>
      </c>
      <c r="K4" s="366"/>
      <c r="L4" s="366"/>
      <c r="M4" s="366"/>
    </row>
    <row r="5" s="278" customFormat="1" ht="20.25" customHeight="1" spans="1:13">
      <c r="A5" s="272"/>
      <c r="B5" s="272"/>
      <c r="C5" s="272"/>
      <c r="D5" s="272"/>
      <c r="E5" s="272"/>
      <c r="F5" s="272"/>
      <c r="G5" s="369"/>
      <c r="H5" s="369"/>
      <c r="I5" s="369"/>
      <c r="J5" s="369"/>
      <c r="K5" s="369"/>
      <c r="L5" s="369"/>
      <c r="M5" s="272"/>
    </row>
    <row r="6" s="278" customFormat="1" ht="20.25" customHeight="1" spans="1:13">
      <c r="A6" s="272"/>
      <c r="B6" s="272"/>
      <c r="C6" s="272"/>
      <c r="D6" s="272"/>
      <c r="E6" s="272"/>
      <c r="F6" s="272"/>
      <c r="G6" s="369"/>
      <c r="H6" s="369"/>
      <c r="I6" s="369"/>
      <c r="J6" s="369"/>
      <c r="K6" s="369"/>
      <c r="L6" s="369"/>
      <c r="M6" s="272"/>
    </row>
    <row r="7" s="278" customFormat="1" ht="20.25" customHeight="1" spans="1:13">
      <c r="A7" s="272"/>
      <c r="B7" s="272"/>
      <c r="C7" s="272"/>
      <c r="D7" s="272"/>
      <c r="E7" s="272"/>
      <c r="F7" s="272"/>
      <c r="G7" s="369"/>
      <c r="H7" s="369"/>
      <c r="I7" s="369"/>
      <c r="J7" s="369"/>
      <c r="K7" s="369"/>
      <c r="L7" s="369"/>
      <c r="M7" s="272"/>
    </row>
    <row r="8" s="278" customFormat="1" ht="20.25" customHeight="1" spans="1:13">
      <c r="A8" s="272"/>
      <c r="B8" s="272"/>
      <c r="C8" s="272"/>
      <c r="D8" s="272"/>
      <c r="E8" s="272"/>
      <c r="F8" s="272"/>
      <c r="G8" s="369"/>
      <c r="H8" s="369"/>
      <c r="I8" s="369"/>
      <c r="J8" s="369"/>
      <c r="K8" s="369"/>
      <c r="L8" s="369"/>
      <c r="M8" s="272"/>
    </row>
    <row r="9" s="278" customFormat="1" ht="20.25" customHeight="1" spans="1:13">
      <c r="A9" s="272"/>
      <c r="B9" s="272"/>
      <c r="C9" s="272"/>
      <c r="D9" s="272"/>
      <c r="E9" s="272"/>
      <c r="F9" s="272"/>
      <c r="G9" s="369"/>
      <c r="H9" s="369"/>
      <c r="I9" s="369"/>
      <c r="J9" s="369"/>
      <c r="K9" s="369"/>
      <c r="L9" s="369"/>
      <c r="M9" s="272"/>
    </row>
    <row r="10" s="278" customFormat="1" ht="20.25" customHeight="1" spans="1:13">
      <c r="A10" s="272"/>
      <c r="B10" s="272"/>
      <c r="C10" s="272"/>
      <c r="D10" s="272"/>
      <c r="E10" s="272"/>
      <c r="F10" s="272"/>
      <c r="G10" s="369"/>
      <c r="H10" s="369"/>
      <c r="I10" s="369"/>
      <c r="J10" s="369"/>
      <c r="K10" s="369"/>
      <c r="L10" s="369"/>
      <c r="M10" s="272"/>
    </row>
    <row r="11" s="278" customFormat="1" ht="20.25" customHeight="1" spans="1:13">
      <c r="A11" s="272"/>
      <c r="B11" s="272"/>
      <c r="C11" s="272"/>
      <c r="D11" s="272"/>
      <c r="E11" s="272"/>
      <c r="F11" s="272"/>
      <c r="G11" s="369"/>
      <c r="H11" s="369"/>
      <c r="I11" s="369"/>
      <c r="J11" s="369"/>
      <c r="K11" s="369"/>
      <c r="L11" s="369"/>
      <c r="M11" s="272"/>
    </row>
    <row r="12" s="278" customFormat="1" ht="20.25" customHeight="1" spans="1:13">
      <c r="A12" s="272"/>
      <c r="B12" s="272"/>
      <c r="C12" s="272"/>
      <c r="D12" s="272"/>
      <c r="E12" s="272"/>
      <c r="F12" s="272"/>
      <c r="G12" s="369"/>
      <c r="H12" s="369"/>
      <c r="I12" s="369"/>
      <c r="J12" s="369"/>
      <c r="K12" s="369"/>
      <c r="L12" s="369"/>
      <c r="M12" s="272"/>
    </row>
    <row r="13" s="278" customFormat="1" ht="20.25" customHeight="1" spans="1:13">
      <c r="A13" s="272"/>
      <c r="B13" s="272"/>
      <c r="C13" s="272"/>
      <c r="D13" s="272"/>
      <c r="E13" s="272"/>
      <c r="F13" s="272"/>
      <c r="G13" s="369"/>
      <c r="H13" s="369"/>
      <c r="I13" s="369"/>
      <c r="J13" s="369"/>
      <c r="K13" s="369"/>
      <c r="L13" s="369"/>
      <c r="M13" s="272"/>
    </row>
    <row r="14" s="278" customFormat="1" ht="20.25" customHeight="1" spans="1:13">
      <c r="A14" s="272"/>
      <c r="B14" s="272"/>
      <c r="C14" s="272"/>
      <c r="D14" s="272"/>
      <c r="E14" s="272"/>
      <c r="F14" s="272"/>
      <c r="G14" s="369"/>
      <c r="H14" s="369"/>
      <c r="I14" s="369"/>
      <c r="J14" s="369"/>
      <c r="K14" s="369"/>
      <c r="L14" s="369"/>
      <c r="M14" s="272"/>
    </row>
    <row r="15" s="278" customFormat="1" ht="20.25" customHeight="1" spans="1:13">
      <c r="A15" s="272"/>
      <c r="B15" s="272"/>
      <c r="C15" s="272"/>
      <c r="D15" s="272"/>
      <c r="E15" s="272"/>
      <c r="F15" s="272"/>
      <c r="G15" s="369"/>
      <c r="H15" s="369"/>
      <c r="I15" s="369"/>
      <c r="J15" s="369"/>
      <c r="K15" s="369"/>
      <c r="L15" s="369"/>
      <c r="M15" s="272"/>
    </row>
    <row r="16" s="278" customFormat="1" ht="20.25" customHeight="1" spans="1:13">
      <c r="A16" s="272"/>
      <c r="B16" s="272"/>
      <c r="C16" s="272"/>
      <c r="D16" s="272"/>
      <c r="E16" s="272"/>
      <c r="F16" s="272"/>
      <c r="G16" s="369"/>
      <c r="H16" s="369"/>
      <c r="I16" s="369"/>
      <c r="J16" s="369"/>
      <c r="K16" s="369"/>
      <c r="L16" s="369"/>
      <c r="M16" s="272"/>
    </row>
    <row r="17" s="278" customFormat="1" ht="20.25" customHeight="1" spans="1:13">
      <c r="A17" s="1240" t="s">
        <v>180</v>
      </c>
      <c r="B17" s="1242"/>
      <c r="C17" s="272"/>
      <c r="D17" s="272"/>
      <c r="E17" s="272"/>
      <c r="F17" s="272"/>
      <c r="G17" s="369"/>
      <c r="H17" s="369"/>
      <c r="I17" s="369"/>
      <c r="J17" s="369"/>
      <c r="K17" s="369"/>
      <c r="L17" s="369"/>
      <c r="M17" s="272"/>
    </row>
    <row r="18" s="358" customFormat="1" ht="20.25" customHeight="1" spans="1:15">
      <c r="A18" s="372" t="e">
        <f>#REF!</f>
        <v>#REF!</v>
      </c>
      <c r="D18" s="373"/>
      <c r="E18" s="373"/>
      <c r="F18" s="373"/>
      <c r="I18" s="372" t="e">
        <f>#REF!</f>
        <v>#REF!</v>
      </c>
      <c r="J18" s="1404"/>
      <c r="K18" s="1404"/>
      <c r="L18" s="375"/>
      <c r="M18" s="373" t="e">
        <f>#REF!</f>
        <v>#REF!</v>
      </c>
      <c r="N18" s="377"/>
      <c r="O18" s="278"/>
    </row>
    <row r="19" s="278" customFormat="1" ht="20.25" customHeight="1" spans="1:7">
      <c r="A19" s="278" t="e">
        <f>#REF!</f>
        <v>#REF!</v>
      </c>
      <c r="G19" s="374"/>
    </row>
    <row r="20" ht="20.25" customHeight="1"/>
    <row r="21" ht="20.25" customHeight="1"/>
  </sheetData>
  <mergeCells count="11">
    <mergeCell ref="A1:M1"/>
    <mergeCell ref="E3:G3"/>
    <mergeCell ref="H3:J3"/>
    <mergeCell ref="A17:B17"/>
    <mergeCell ref="A3:A4"/>
    <mergeCell ref="B3:B4"/>
    <mergeCell ref="C3:C4"/>
    <mergeCell ref="D3:D4"/>
    <mergeCell ref="K3:K4"/>
    <mergeCell ref="L3:L4"/>
    <mergeCell ref="M3:M4"/>
  </mergeCells>
  <printOptions horizontalCentered="1"/>
  <pageMargins left="0.2" right="0.2" top="1.72" bottom="0.49" header="1.15" footer="0.393700787401575"/>
  <pageSetup paperSize="9" pageOrder="overThenDown" orientation="landscape" horizontalDpi="180" verticalDpi="180"/>
  <headerFooter alignWithMargins="0" scaleWithDoc="0">
    <oddHeader>&amp;C&amp;"宋体,加粗"&amp;22存货--发出商品评估明细表&amp;R
&amp;"宋体,常规"表&amp;"Times New Roman,常规" 3 - 9 - 7
</oddHeader>
  </headerFooter>
  <colBreaks count="1" manualBreakCount="1">
    <brk id="13" max="6553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7"/>
  <sheetViews>
    <sheetView zoomScaleSheetLayoutView="60" workbookViewId="0">
      <selection activeCell="I11" sqref="I11:I12"/>
    </sheetView>
  </sheetViews>
  <sheetFormatPr defaultColWidth="9" defaultRowHeight="15.75"/>
  <cols>
    <col min="1" max="1" width="4.75" customWidth="1"/>
    <col min="2" max="2" width="15.5" customWidth="1"/>
    <col min="3" max="3" width="11.125" customWidth="1"/>
    <col min="4" max="4" width="6" style="1530" customWidth="1"/>
    <col min="5" max="5" width="7.5" customWidth="1"/>
    <col min="6" max="6" width="7.125" customWidth="1"/>
    <col min="7" max="8" width="8" customWidth="1"/>
    <col min="9" max="9" width="7.625" customWidth="1"/>
    <col min="10" max="10" width="12.875" customWidth="1"/>
    <col min="11" max="11" width="5.875" customWidth="1"/>
    <col min="12" max="12" width="12.875" customWidth="1"/>
    <col min="14" max="14" width="6.375" customWidth="1"/>
    <col min="15" max="15" width="5.875" customWidth="1"/>
    <col min="16" max="16" width="13.375" customWidth="1"/>
  </cols>
  <sheetData>
    <row r="1" ht="21.75" customHeight="1" spans="1:23">
      <c r="A1" s="1304" t="e">
        <f>#REF!</f>
        <v>#REF!</v>
      </c>
      <c r="B1" s="1304"/>
      <c r="C1" s="1304"/>
      <c r="D1" s="1304"/>
      <c r="E1" s="1304"/>
      <c r="F1" s="1304"/>
      <c r="G1" s="1304"/>
      <c r="H1" s="1304"/>
      <c r="I1" s="1304"/>
      <c r="J1" s="1304"/>
      <c r="K1" s="1304"/>
      <c r="L1" s="1304"/>
      <c r="M1" s="1304"/>
      <c r="N1" s="1304"/>
      <c r="O1" s="1304"/>
      <c r="P1" s="1376"/>
      <c r="Q1" s="1376"/>
      <c r="R1" s="1376"/>
      <c r="S1" s="1376"/>
      <c r="T1" s="1427"/>
      <c r="U1" s="1427"/>
      <c r="V1" s="1427"/>
      <c r="W1" s="1376"/>
    </row>
    <row r="2" ht="18.75" customHeight="1" spans="1:23">
      <c r="A2" s="360" t="e">
        <f>#REF!</f>
        <v>#REF!</v>
      </c>
      <c r="B2" s="1428"/>
      <c r="C2" s="1428"/>
      <c r="D2" s="1429"/>
      <c r="E2" s="1430"/>
      <c r="F2" s="1431"/>
      <c r="G2" s="361"/>
      <c r="H2" s="356"/>
      <c r="I2" s="1361"/>
      <c r="J2" s="1547"/>
      <c r="K2" s="1478"/>
      <c r="L2" s="1479" t="e">
        <f>#REF!</f>
        <v>#REF!</v>
      </c>
      <c r="M2" s="1479"/>
      <c r="N2" s="1479"/>
      <c r="O2" s="1479"/>
      <c r="P2" s="1548"/>
      <c r="Q2" s="1548"/>
      <c r="R2" s="1560"/>
      <c r="S2" s="356"/>
      <c r="T2" s="1561"/>
      <c r="U2" s="1561"/>
      <c r="V2" s="1561"/>
      <c r="W2" s="356"/>
    </row>
    <row r="3" ht="26.25" customHeight="1" spans="1:23">
      <c r="A3" s="1432" t="s">
        <v>28</v>
      </c>
      <c r="B3" s="1433" t="s">
        <v>293</v>
      </c>
      <c r="C3" s="1433" t="s">
        <v>278</v>
      </c>
      <c r="D3" s="1433" t="s">
        <v>294</v>
      </c>
      <c r="E3" s="1434" t="s">
        <v>295</v>
      </c>
      <c r="F3" s="1432" t="s">
        <v>296</v>
      </c>
      <c r="G3" s="1435" t="s">
        <v>297</v>
      </c>
      <c r="H3" s="1436"/>
      <c r="I3" s="1481" t="s">
        <v>298</v>
      </c>
      <c r="J3" s="1482" t="s">
        <v>276</v>
      </c>
      <c r="K3" s="1483"/>
      <c r="L3" s="1483"/>
      <c r="M3" s="1484"/>
      <c r="N3" s="1432" t="s">
        <v>30</v>
      </c>
      <c r="O3" s="1432" t="s">
        <v>168</v>
      </c>
      <c r="P3" s="1485" t="s">
        <v>299</v>
      </c>
      <c r="Q3" s="1519"/>
      <c r="R3" s="1519"/>
      <c r="S3" s="1519"/>
      <c r="T3" s="1519"/>
      <c r="U3" s="1519"/>
      <c r="V3" s="1519"/>
      <c r="W3" s="1520"/>
    </row>
    <row r="4" ht="26.25" customHeight="1" spans="1:23">
      <c r="A4" s="1437"/>
      <c r="B4" s="1438"/>
      <c r="C4" s="1438"/>
      <c r="D4" s="1438"/>
      <c r="E4" s="1439"/>
      <c r="F4" s="1437"/>
      <c r="G4" s="1362" t="s">
        <v>235</v>
      </c>
      <c r="H4" s="1364" t="s">
        <v>237</v>
      </c>
      <c r="I4" s="1486"/>
      <c r="J4" s="1362" t="s">
        <v>300</v>
      </c>
      <c r="K4" s="1362" t="s">
        <v>301</v>
      </c>
      <c r="L4" s="1362" t="s">
        <v>237</v>
      </c>
      <c r="M4" s="1362" t="s">
        <v>9</v>
      </c>
      <c r="N4" s="1437"/>
      <c r="O4" s="1437"/>
      <c r="P4" s="1488" t="s">
        <v>302</v>
      </c>
      <c r="Q4" s="1488" t="s">
        <v>303</v>
      </c>
      <c r="R4" s="1488" t="s">
        <v>294</v>
      </c>
      <c r="S4" s="1488" t="s">
        <v>235</v>
      </c>
      <c r="T4" s="1521" t="s">
        <v>236</v>
      </c>
      <c r="U4" s="1521" t="s">
        <v>237</v>
      </c>
      <c r="V4" s="1521"/>
      <c r="W4" s="1488"/>
    </row>
    <row r="5" ht="21.75" customHeight="1" spans="1:23">
      <c r="A5" s="1531"/>
      <c r="B5" s="310"/>
      <c r="C5" s="319"/>
      <c r="D5" s="468"/>
      <c r="E5" s="483"/>
      <c r="F5" s="483"/>
      <c r="G5" s="1442"/>
      <c r="H5" s="1441"/>
      <c r="I5" s="319"/>
      <c r="J5" s="1549"/>
      <c r="K5" s="1490"/>
      <c r="L5" s="1550"/>
      <c r="M5" s="1492"/>
      <c r="N5" s="1493"/>
      <c r="O5" s="1494"/>
      <c r="P5" s="1495"/>
      <c r="Q5" s="1495"/>
      <c r="R5" s="1495"/>
      <c r="S5" s="1495"/>
      <c r="T5" s="1522"/>
      <c r="U5" s="1522"/>
      <c r="V5" s="1522"/>
      <c r="W5" s="1557"/>
    </row>
    <row r="6" ht="21.75" customHeight="1" spans="1:23">
      <c r="A6" s="1531"/>
      <c r="B6" s="310"/>
      <c r="C6" s="319"/>
      <c r="D6" s="468"/>
      <c r="E6" s="483"/>
      <c r="F6" s="483"/>
      <c r="G6" s="1442"/>
      <c r="H6" s="1441"/>
      <c r="I6" s="319"/>
      <c r="J6" s="1549"/>
      <c r="K6" s="1490"/>
      <c r="L6" s="1550"/>
      <c r="M6" s="1492"/>
      <c r="N6" s="1493"/>
      <c r="O6" s="1494"/>
      <c r="P6" s="1495"/>
      <c r="Q6" s="1495"/>
      <c r="R6" s="1495"/>
      <c r="S6" s="1495"/>
      <c r="T6" s="1522"/>
      <c r="U6" s="1522"/>
      <c r="V6" s="1522"/>
      <c r="W6" s="1557"/>
    </row>
    <row r="7" ht="21.75" customHeight="1" spans="1:23">
      <c r="A7" s="1531"/>
      <c r="B7" s="310"/>
      <c r="C7" s="319"/>
      <c r="D7" s="468"/>
      <c r="E7" s="483"/>
      <c r="F7" s="483"/>
      <c r="G7" s="1442"/>
      <c r="H7" s="1441"/>
      <c r="I7" s="319"/>
      <c r="J7" s="1549"/>
      <c r="K7" s="1490"/>
      <c r="L7" s="1550"/>
      <c r="M7" s="1492"/>
      <c r="N7" s="1493"/>
      <c r="O7" s="1494"/>
      <c r="P7" s="1495"/>
      <c r="Q7" s="1495"/>
      <c r="R7" s="1495"/>
      <c r="S7" s="1495"/>
      <c r="T7" s="1522"/>
      <c r="U7" s="1522"/>
      <c r="V7" s="1522"/>
      <c r="W7" s="1557"/>
    </row>
    <row r="8" ht="21.75" customHeight="1" spans="1:23">
      <c r="A8" s="1531"/>
      <c r="B8" s="310"/>
      <c r="C8" s="319"/>
      <c r="D8" s="468"/>
      <c r="E8" s="483"/>
      <c r="F8" s="483"/>
      <c r="G8" s="1442"/>
      <c r="H8" s="1441"/>
      <c r="I8" s="319"/>
      <c r="J8" s="1549"/>
      <c r="K8" s="1490"/>
      <c r="L8" s="1550"/>
      <c r="M8" s="1492"/>
      <c r="N8" s="1493"/>
      <c r="O8" s="1494"/>
      <c r="P8" s="1495"/>
      <c r="Q8" s="1495"/>
      <c r="R8" s="1495"/>
      <c r="S8" s="1495"/>
      <c r="T8" s="1522"/>
      <c r="U8" s="1522"/>
      <c r="V8" s="1522"/>
      <c r="W8" s="1557"/>
    </row>
    <row r="9" ht="21.75" customHeight="1" spans="1:23">
      <c r="A9" s="1531"/>
      <c r="B9" s="310"/>
      <c r="C9" s="319"/>
      <c r="D9" s="468"/>
      <c r="E9" s="483"/>
      <c r="F9" s="483"/>
      <c r="G9" s="1442"/>
      <c r="H9" s="1441"/>
      <c r="I9" s="319"/>
      <c r="J9" s="1549"/>
      <c r="K9" s="1490"/>
      <c r="L9" s="1550"/>
      <c r="M9" s="1492"/>
      <c r="N9" s="1493"/>
      <c r="O9" s="1494"/>
      <c r="P9" s="1495"/>
      <c r="Q9" s="1495"/>
      <c r="R9" s="1495"/>
      <c r="S9" s="1495"/>
      <c r="T9" s="1522"/>
      <c r="U9" s="1522"/>
      <c r="V9" s="1522"/>
      <c r="W9" s="1557"/>
    </row>
    <row r="10" ht="21.75" customHeight="1" spans="1:23">
      <c r="A10" s="1531"/>
      <c r="B10" s="310"/>
      <c r="C10" s="319"/>
      <c r="D10" s="468"/>
      <c r="E10" s="483"/>
      <c r="F10" s="483"/>
      <c r="G10" s="1442"/>
      <c r="H10" s="1441"/>
      <c r="I10" s="319"/>
      <c r="J10" s="1549"/>
      <c r="K10" s="1490"/>
      <c r="L10" s="1550"/>
      <c r="M10" s="1492"/>
      <c r="N10" s="1493"/>
      <c r="O10" s="1494"/>
      <c r="P10" s="1495"/>
      <c r="Q10" s="1495"/>
      <c r="R10" s="1495"/>
      <c r="S10" s="1495"/>
      <c r="T10" s="1522"/>
      <c r="U10" s="1522"/>
      <c r="V10" s="1522"/>
      <c r="W10" s="1557"/>
    </row>
    <row r="11" ht="21.75" customHeight="1" spans="1:23">
      <c r="A11" s="1531"/>
      <c r="B11" s="310"/>
      <c r="C11" s="319"/>
      <c r="D11" s="468"/>
      <c r="E11" s="483"/>
      <c r="F11" s="483"/>
      <c r="G11" s="1442"/>
      <c r="H11" s="1441"/>
      <c r="I11" s="319"/>
      <c r="J11" s="1549"/>
      <c r="K11" s="1490"/>
      <c r="L11" s="1550"/>
      <c r="M11" s="1492"/>
      <c r="N11" s="1493"/>
      <c r="O11" s="1494"/>
      <c r="P11" s="1495"/>
      <c r="Q11" s="1495"/>
      <c r="R11" s="1495"/>
      <c r="S11" s="1495"/>
      <c r="T11" s="1522"/>
      <c r="U11" s="1522"/>
      <c r="V11" s="1522"/>
      <c r="W11" s="1557"/>
    </row>
    <row r="12" ht="21.75" customHeight="1" spans="1:23">
      <c r="A12" s="1531"/>
      <c r="B12" s="310"/>
      <c r="C12" s="1440"/>
      <c r="D12" s="468"/>
      <c r="E12" s="483"/>
      <c r="F12" s="483"/>
      <c r="G12" s="1442"/>
      <c r="H12" s="1441"/>
      <c r="I12" s="319"/>
      <c r="J12" s="1549"/>
      <c r="K12" s="1490"/>
      <c r="L12" s="1550"/>
      <c r="M12" s="1492"/>
      <c r="N12" s="1493"/>
      <c r="O12" s="1494"/>
      <c r="P12" s="1495"/>
      <c r="Q12" s="1495"/>
      <c r="R12" s="1495"/>
      <c r="S12" s="1495"/>
      <c r="T12" s="1522"/>
      <c r="U12" s="1522"/>
      <c r="V12" s="1522"/>
      <c r="W12" s="1557"/>
    </row>
    <row r="13" ht="21.75" customHeight="1" spans="1:23">
      <c r="A13" s="1531"/>
      <c r="B13" s="310"/>
      <c r="C13" s="1440"/>
      <c r="D13" s="468"/>
      <c r="E13" s="483"/>
      <c r="F13" s="483"/>
      <c r="G13" s="1442"/>
      <c r="H13" s="1441"/>
      <c r="I13" s="319"/>
      <c r="J13" s="1549"/>
      <c r="K13" s="1490"/>
      <c r="L13" s="1550"/>
      <c r="M13" s="1492"/>
      <c r="N13" s="1493"/>
      <c r="O13" s="1494"/>
      <c r="P13" s="1495"/>
      <c r="Q13" s="1495"/>
      <c r="R13" s="1495"/>
      <c r="S13" s="1495"/>
      <c r="T13" s="1522"/>
      <c r="U13" s="1522"/>
      <c r="V13" s="1522"/>
      <c r="W13" s="1557"/>
    </row>
    <row r="14" ht="21.75" customHeight="1" spans="1:23">
      <c r="A14" s="1531"/>
      <c r="B14" s="310"/>
      <c r="C14" s="1440"/>
      <c r="D14" s="468"/>
      <c r="E14" s="483"/>
      <c r="F14" s="483"/>
      <c r="G14" s="1442"/>
      <c r="H14" s="1441"/>
      <c r="I14" s="319"/>
      <c r="J14" s="1549"/>
      <c r="K14" s="1490"/>
      <c r="L14" s="1550"/>
      <c r="M14" s="1492"/>
      <c r="N14" s="1493"/>
      <c r="O14" s="1494"/>
      <c r="P14" s="1495"/>
      <c r="Q14" s="1495"/>
      <c r="R14" s="1495"/>
      <c r="S14" s="1495"/>
      <c r="T14" s="1522"/>
      <c r="U14" s="1522"/>
      <c r="V14" s="1522"/>
      <c r="W14" s="1557"/>
    </row>
    <row r="15" ht="21.75" customHeight="1" spans="1:23">
      <c r="A15" s="1531"/>
      <c r="B15" s="310"/>
      <c r="C15" s="1440"/>
      <c r="D15" s="468"/>
      <c r="E15" s="483"/>
      <c r="F15" s="483"/>
      <c r="G15" s="1442"/>
      <c r="H15" s="1441"/>
      <c r="I15" s="319"/>
      <c r="J15" s="1549"/>
      <c r="K15" s="1490"/>
      <c r="L15" s="1550"/>
      <c r="M15" s="1492"/>
      <c r="N15" s="1493"/>
      <c r="O15" s="1494"/>
      <c r="P15" s="1495"/>
      <c r="Q15" s="1495"/>
      <c r="R15" s="1495"/>
      <c r="S15" s="1495"/>
      <c r="T15" s="1522"/>
      <c r="U15" s="1522"/>
      <c r="V15" s="1522"/>
      <c r="W15" s="1557"/>
    </row>
    <row r="16" ht="21.75" customHeight="1" spans="1:23">
      <c r="A16" s="1531"/>
      <c r="B16" s="310"/>
      <c r="C16" s="1440"/>
      <c r="D16" s="468"/>
      <c r="E16" s="483"/>
      <c r="F16" s="483"/>
      <c r="G16" s="1442"/>
      <c r="H16" s="1441"/>
      <c r="I16" s="319"/>
      <c r="J16" s="1549"/>
      <c r="K16" s="1490"/>
      <c r="L16" s="1550"/>
      <c r="M16" s="1492"/>
      <c r="N16" s="1493"/>
      <c r="O16" s="1494"/>
      <c r="P16" s="1495"/>
      <c r="Q16" s="1495"/>
      <c r="R16" s="1495"/>
      <c r="S16" s="1495"/>
      <c r="T16" s="1522"/>
      <c r="U16" s="1522"/>
      <c r="V16" s="1522"/>
      <c r="W16" s="1557"/>
    </row>
    <row r="17" ht="21.75" customHeight="1" spans="1:23">
      <c r="A17" s="1531"/>
      <c r="B17" s="310"/>
      <c r="C17" s="1440"/>
      <c r="D17" s="468"/>
      <c r="E17" s="483"/>
      <c r="F17" s="483"/>
      <c r="G17" s="1442"/>
      <c r="H17" s="1441"/>
      <c r="I17" s="319"/>
      <c r="J17" s="1549"/>
      <c r="K17" s="1490"/>
      <c r="L17" s="1550"/>
      <c r="M17" s="1492"/>
      <c r="N17" s="1493"/>
      <c r="O17" s="1494"/>
      <c r="P17" s="1495"/>
      <c r="Q17" s="1495"/>
      <c r="R17" s="1495"/>
      <c r="S17" s="1495"/>
      <c r="T17" s="1522"/>
      <c r="U17" s="1522"/>
      <c r="V17" s="1522"/>
      <c r="W17" s="1557"/>
    </row>
    <row r="18" ht="21.75" customHeight="1" spans="1:23">
      <c r="A18" s="1531"/>
      <c r="B18" s="310"/>
      <c r="C18" s="1440"/>
      <c r="D18" s="468"/>
      <c r="E18" s="483"/>
      <c r="F18" s="483"/>
      <c r="G18" s="1442"/>
      <c r="H18" s="1441"/>
      <c r="I18" s="319"/>
      <c r="J18" s="1549"/>
      <c r="K18" s="1490"/>
      <c r="L18" s="1550"/>
      <c r="M18" s="1492"/>
      <c r="N18" s="1493"/>
      <c r="O18" s="1494"/>
      <c r="P18" s="1495"/>
      <c r="Q18" s="1495"/>
      <c r="R18" s="1495"/>
      <c r="S18" s="1495"/>
      <c r="T18" s="1522"/>
      <c r="U18" s="1522"/>
      <c r="V18" s="1522"/>
      <c r="W18" s="1557"/>
    </row>
    <row r="19" ht="21.75" customHeight="1" spans="1:23">
      <c r="A19" s="1531"/>
      <c r="B19" s="310"/>
      <c r="C19" s="1440"/>
      <c r="D19" s="468"/>
      <c r="E19" s="483"/>
      <c r="F19" s="483"/>
      <c r="G19" s="1442"/>
      <c r="H19" s="1441"/>
      <c r="I19" s="319"/>
      <c r="J19" s="1549"/>
      <c r="K19" s="1490"/>
      <c r="L19" s="1550"/>
      <c r="M19" s="1492"/>
      <c r="N19" s="1493"/>
      <c r="O19" s="1494"/>
      <c r="P19" s="1495"/>
      <c r="Q19" s="1495"/>
      <c r="R19" s="1495"/>
      <c r="S19" s="1495"/>
      <c r="T19" s="1522"/>
      <c r="U19" s="1522"/>
      <c r="V19" s="1522"/>
      <c r="W19" s="1557"/>
    </row>
    <row r="20" ht="21.75" customHeight="1" spans="1:23">
      <c r="A20" s="1531"/>
      <c r="B20" s="310"/>
      <c r="C20" s="468"/>
      <c r="D20" s="468"/>
      <c r="E20" s="483"/>
      <c r="F20" s="483"/>
      <c r="G20" s="1442"/>
      <c r="H20" s="1441"/>
      <c r="I20" s="319"/>
      <c r="J20" s="1549"/>
      <c r="K20" s="1490"/>
      <c r="L20" s="1550"/>
      <c r="M20" s="1492"/>
      <c r="N20" s="1493"/>
      <c r="O20" s="1494"/>
      <c r="P20" s="1495"/>
      <c r="Q20" s="1495"/>
      <c r="R20" s="1495"/>
      <c r="S20" s="1495"/>
      <c r="T20" s="1522"/>
      <c r="U20" s="1522"/>
      <c r="V20" s="1522"/>
      <c r="W20" s="1557"/>
    </row>
    <row r="21" ht="21.75" customHeight="1" spans="1:23">
      <c r="A21" s="1531"/>
      <c r="B21" s="310"/>
      <c r="C21" s="1440"/>
      <c r="D21" s="468"/>
      <c r="E21" s="483"/>
      <c r="F21" s="483"/>
      <c r="G21" s="1442"/>
      <c r="H21" s="1441"/>
      <c r="I21" s="319"/>
      <c r="J21" s="1549"/>
      <c r="K21" s="1490"/>
      <c r="L21" s="1550"/>
      <c r="M21" s="1492"/>
      <c r="N21" s="1493"/>
      <c r="O21" s="1494"/>
      <c r="P21" s="1495"/>
      <c r="Q21" s="1495"/>
      <c r="R21" s="1495"/>
      <c r="S21" s="1495"/>
      <c r="T21" s="1522"/>
      <c r="U21" s="1522"/>
      <c r="V21" s="1522"/>
      <c r="W21" s="1557"/>
    </row>
    <row r="22" ht="21.75" customHeight="1" spans="1:23">
      <c r="A22" s="1531"/>
      <c r="B22" s="310"/>
      <c r="C22" s="1440"/>
      <c r="D22" s="468"/>
      <c r="E22" s="483"/>
      <c r="F22" s="483"/>
      <c r="G22" s="1442"/>
      <c r="H22" s="1441"/>
      <c r="I22" s="319"/>
      <c r="J22" s="1549"/>
      <c r="K22" s="1490"/>
      <c r="L22" s="1550"/>
      <c r="M22" s="1492"/>
      <c r="N22" s="1493"/>
      <c r="O22" s="1494"/>
      <c r="P22" s="1495"/>
      <c r="Q22" s="1495"/>
      <c r="R22" s="1495"/>
      <c r="S22" s="1495"/>
      <c r="T22" s="1522"/>
      <c r="U22" s="1522"/>
      <c r="V22" s="1522"/>
      <c r="W22" s="1557"/>
    </row>
    <row r="23" ht="21.75" customHeight="1" spans="1:23">
      <c r="A23" s="1531"/>
      <c r="B23" s="310"/>
      <c r="C23" s="319"/>
      <c r="D23" s="468"/>
      <c r="E23" s="483"/>
      <c r="F23" s="483"/>
      <c r="G23" s="1442"/>
      <c r="H23" s="1441"/>
      <c r="I23" s="319"/>
      <c r="J23" s="1549"/>
      <c r="K23" s="1490"/>
      <c r="L23" s="1550"/>
      <c r="M23" s="1492"/>
      <c r="N23" s="1493"/>
      <c r="O23" s="1494"/>
      <c r="P23" s="1495"/>
      <c r="Q23" s="1495"/>
      <c r="R23" s="1495"/>
      <c r="S23" s="1495"/>
      <c r="T23" s="1522"/>
      <c r="U23" s="1522"/>
      <c r="V23" s="1522"/>
      <c r="W23" s="1557"/>
    </row>
    <row r="24" ht="21.75" customHeight="1" spans="1:23">
      <c r="A24" s="1531"/>
      <c r="B24" s="310"/>
      <c r="C24" s="483"/>
      <c r="D24" s="468"/>
      <c r="E24" s="483"/>
      <c r="F24" s="483"/>
      <c r="G24" s="1442"/>
      <c r="H24" s="1441"/>
      <c r="I24" s="319"/>
      <c r="J24" s="1549"/>
      <c r="K24" s="1490"/>
      <c r="L24" s="1550"/>
      <c r="M24" s="1492"/>
      <c r="N24" s="1493"/>
      <c r="O24" s="1494"/>
      <c r="P24" s="1495"/>
      <c r="Q24" s="1495"/>
      <c r="R24" s="1495"/>
      <c r="S24" s="1495"/>
      <c r="T24" s="1522"/>
      <c r="U24" s="1522"/>
      <c r="V24" s="1522"/>
      <c r="W24" s="1557"/>
    </row>
    <row r="25" ht="21.75" customHeight="1" spans="1:23">
      <c r="A25" s="1531"/>
      <c r="B25" s="310"/>
      <c r="C25" s="1440"/>
      <c r="D25" s="468"/>
      <c r="E25" s="483"/>
      <c r="F25" s="483"/>
      <c r="G25" s="1442"/>
      <c r="H25" s="1441"/>
      <c r="I25" s="319"/>
      <c r="J25" s="1549"/>
      <c r="K25" s="1490"/>
      <c r="L25" s="1550"/>
      <c r="M25" s="1492"/>
      <c r="N25" s="1493"/>
      <c r="O25" s="1494"/>
      <c r="P25" s="1495"/>
      <c r="Q25" s="1495"/>
      <c r="R25" s="1495"/>
      <c r="S25" s="1495"/>
      <c r="T25" s="1522"/>
      <c r="U25" s="1522"/>
      <c r="V25" s="1522"/>
      <c r="W25" s="1557"/>
    </row>
    <row r="26" ht="21.75" customHeight="1" spans="1:23">
      <c r="A26" s="1531"/>
      <c r="B26" s="310"/>
      <c r="C26" s="1440"/>
      <c r="D26" s="468"/>
      <c r="E26" s="483"/>
      <c r="F26" s="483"/>
      <c r="G26" s="1442"/>
      <c r="H26" s="1441"/>
      <c r="I26" s="319"/>
      <c r="J26" s="1549"/>
      <c r="K26" s="1490"/>
      <c r="L26" s="1550"/>
      <c r="M26" s="1492"/>
      <c r="N26" s="1493"/>
      <c r="O26" s="1494"/>
      <c r="P26" s="1495"/>
      <c r="Q26" s="1495"/>
      <c r="R26" s="1495"/>
      <c r="S26" s="1495"/>
      <c r="T26" s="1522"/>
      <c r="U26" s="1522"/>
      <c r="V26" s="1522"/>
      <c r="W26" s="1557"/>
    </row>
    <row r="27" ht="21.75" customHeight="1" spans="1:23">
      <c r="A27" s="1531"/>
      <c r="B27" s="310"/>
      <c r="C27" s="1440"/>
      <c r="D27" s="468"/>
      <c r="E27" s="483"/>
      <c r="F27" s="483"/>
      <c r="G27" s="1442"/>
      <c r="H27" s="1441"/>
      <c r="I27" s="319"/>
      <c r="J27" s="1549"/>
      <c r="K27" s="1490"/>
      <c r="L27" s="1550"/>
      <c r="M27" s="1492"/>
      <c r="N27" s="1493"/>
      <c r="O27" s="1494"/>
      <c r="P27" s="1495"/>
      <c r="Q27" s="1495"/>
      <c r="R27" s="1495"/>
      <c r="S27" s="1495"/>
      <c r="T27" s="1522"/>
      <c r="U27" s="1522"/>
      <c r="V27" s="1522"/>
      <c r="W27" s="1557"/>
    </row>
    <row r="28" ht="21.75" customHeight="1" spans="1:23">
      <c r="A28" s="319"/>
      <c r="B28" s="310"/>
      <c r="C28" s="319"/>
      <c r="D28" s="468"/>
      <c r="E28" s="483"/>
      <c r="F28" s="483"/>
      <c r="G28" s="1442"/>
      <c r="H28" s="1441"/>
      <c r="I28" s="317"/>
      <c r="J28" s="1549"/>
      <c r="K28" s="1490"/>
      <c r="L28" s="1550"/>
      <c r="M28" s="1492"/>
      <c r="N28" s="1493"/>
      <c r="O28" s="1494"/>
      <c r="P28" s="1495"/>
      <c r="Q28" s="1495"/>
      <c r="R28" s="1495"/>
      <c r="S28" s="1495"/>
      <c r="T28" s="1522"/>
      <c r="U28" s="1522"/>
      <c r="V28" s="1522"/>
      <c r="W28" s="1557"/>
    </row>
    <row r="29" ht="21.75" customHeight="1" spans="1:23">
      <c r="A29" s="319"/>
      <c r="B29" s="310"/>
      <c r="C29" s="319"/>
      <c r="D29" s="468"/>
      <c r="E29" s="483"/>
      <c r="F29" s="483"/>
      <c r="G29" s="1442"/>
      <c r="H29" s="1441"/>
      <c r="I29" s="319"/>
      <c r="J29" s="1549"/>
      <c r="K29" s="1490"/>
      <c r="L29" s="1550"/>
      <c r="M29" s="1492"/>
      <c r="N29" s="1493"/>
      <c r="O29" s="1494"/>
      <c r="P29" s="1495"/>
      <c r="Q29" s="1495"/>
      <c r="R29" s="1495"/>
      <c r="S29" s="1495"/>
      <c r="T29" s="1522"/>
      <c r="U29" s="1522"/>
      <c r="V29" s="1522"/>
      <c r="W29" s="1557"/>
    </row>
    <row r="30" ht="21.75" customHeight="1" spans="1:23">
      <c r="A30" s="319"/>
      <c r="B30" s="310"/>
      <c r="C30" s="1440"/>
      <c r="D30" s="468"/>
      <c r="E30" s="483"/>
      <c r="F30" s="483"/>
      <c r="G30" s="1442"/>
      <c r="H30" s="1441"/>
      <c r="I30" s="319"/>
      <c r="J30" s="1549"/>
      <c r="K30" s="1490"/>
      <c r="L30" s="1550"/>
      <c r="M30" s="1492"/>
      <c r="N30" s="1493"/>
      <c r="O30" s="1494"/>
      <c r="P30" s="1495"/>
      <c r="Q30" s="1495"/>
      <c r="R30" s="1495"/>
      <c r="S30" s="1495"/>
      <c r="T30" s="1522"/>
      <c r="U30" s="1522"/>
      <c r="V30" s="1522"/>
      <c r="W30" s="1557"/>
    </row>
    <row r="31" ht="21.75" customHeight="1" spans="1:23">
      <c r="A31" s="319"/>
      <c r="B31" s="310"/>
      <c r="C31" s="1440"/>
      <c r="D31" s="468"/>
      <c r="E31" s="483"/>
      <c r="F31" s="483"/>
      <c r="G31" s="1442"/>
      <c r="H31" s="1441"/>
      <c r="I31" s="319"/>
      <c r="J31" s="1549"/>
      <c r="K31" s="1490"/>
      <c r="L31" s="1550"/>
      <c r="M31" s="1492"/>
      <c r="N31" s="1493"/>
      <c r="O31" s="1494"/>
      <c r="P31" s="1495"/>
      <c r="Q31" s="1495"/>
      <c r="R31" s="1495"/>
      <c r="S31" s="1495"/>
      <c r="T31" s="1522"/>
      <c r="U31" s="1522"/>
      <c r="V31" s="1522"/>
      <c r="W31" s="1557"/>
    </row>
    <row r="32" ht="21.75" customHeight="1" spans="1:23">
      <c r="A32" s="319"/>
      <c r="B32" s="310"/>
      <c r="C32" s="1440"/>
      <c r="D32" s="468"/>
      <c r="E32" s="483"/>
      <c r="F32" s="483"/>
      <c r="G32" s="1442"/>
      <c r="H32" s="1441"/>
      <c r="I32" s="319"/>
      <c r="J32" s="1549"/>
      <c r="K32" s="1490"/>
      <c r="L32" s="1550"/>
      <c r="M32" s="1492"/>
      <c r="N32" s="1493"/>
      <c r="O32" s="1494"/>
      <c r="P32" s="1495"/>
      <c r="Q32" s="1495"/>
      <c r="R32" s="1495"/>
      <c r="S32" s="1495"/>
      <c r="T32" s="1522"/>
      <c r="U32" s="1522"/>
      <c r="V32" s="1522"/>
      <c r="W32" s="1557"/>
    </row>
    <row r="33" ht="21.75" customHeight="1" spans="1:23">
      <c r="A33" s="319"/>
      <c r="B33" s="310"/>
      <c r="C33" s="1532"/>
      <c r="D33" s="1532"/>
      <c r="E33" s="483"/>
      <c r="F33" s="483"/>
      <c r="G33" s="1442"/>
      <c r="H33" s="1441"/>
      <c r="I33" s="319"/>
      <c r="J33" s="1549"/>
      <c r="K33" s="1490"/>
      <c r="L33" s="1550"/>
      <c r="M33" s="1492"/>
      <c r="N33" s="1493"/>
      <c r="O33" s="1494"/>
      <c r="P33" s="1495"/>
      <c r="Q33" s="1495"/>
      <c r="R33" s="1495"/>
      <c r="S33" s="1495"/>
      <c r="T33" s="1522"/>
      <c r="U33" s="1522"/>
      <c r="V33" s="1522"/>
      <c r="W33" s="1557"/>
    </row>
    <row r="34" ht="21.75" customHeight="1" spans="1:23">
      <c r="A34" s="319"/>
      <c r="B34" s="310"/>
      <c r="C34" s="1532"/>
      <c r="D34" s="501"/>
      <c r="E34" s="483"/>
      <c r="F34" s="483"/>
      <c r="G34" s="1442"/>
      <c r="H34" s="1441"/>
      <c r="I34" s="319"/>
      <c r="J34" s="1549"/>
      <c r="K34" s="1490"/>
      <c r="L34" s="1550"/>
      <c r="M34" s="1492"/>
      <c r="N34" s="1493"/>
      <c r="O34" s="1494"/>
      <c r="P34" s="1495"/>
      <c r="Q34" s="1495"/>
      <c r="R34" s="1495"/>
      <c r="S34" s="1495"/>
      <c r="T34" s="1522"/>
      <c r="U34" s="1522"/>
      <c r="V34" s="1522"/>
      <c r="W34" s="1557"/>
    </row>
    <row r="35" ht="21.75" customHeight="1" spans="1:23">
      <c r="A35" s="1533" t="s">
        <v>213</v>
      </c>
      <c r="B35" s="1534"/>
      <c r="C35" s="1534"/>
      <c r="D35" s="1535"/>
      <c r="E35" s="1536"/>
      <c r="F35" s="1537"/>
      <c r="G35" s="1538"/>
      <c r="H35" s="1539"/>
      <c r="I35" s="1551"/>
      <c r="J35" s="1552">
        <f>SUM(J5:J34)</f>
        <v>0</v>
      </c>
      <c r="K35" s="1553"/>
      <c r="L35" s="1554">
        <f>SUM(L5:L34)</f>
        <v>0</v>
      </c>
      <c r="M35" s="1555"/>
      <c r="N35" s="1556"/>
      <c r="O35" s="1556"/>
      <c r="P35" s="1557"/>
      <c r="Q35" s="1557"/>
      <c r="R35" s="1557"/>
      <c r="S35" s="1557"/>
      <c r="T35" s="1522"/>
      <c r="U35" s="1522"/>
      <c r="V35" s="1522"/>
      <c r="W35" s="1557"/>
    </row>
    <row r="36" ht="21.75" customHeight="1" spans="1:23">
      <c r="A36" s="1373" t="e">
        <f>#REF!</f>
        <v>#REF!</v>
      </c>
      <c r="B36" s="1540"/>
      <c r="C36" s="1540"/>
      <c r="D36" s="1540"/>
      <c r="E36" s="1541"/>
      <c r="F36" s="1542"/>
      <c r="G36" s="1543"/>
      <c r="H36" s="1374"/>
      <c r="I36" s="1374"/>
      <c r="J36" s="1375" t="e">
        <f>#REF!</f>
        <v>#REF!</v>
      </c>
      <c r="K36" s="1375"/>
      <c r="L36" s="1375"/>
      <c r="M36" s="1375"/>
      <c r="N36" s="1375"/>
      <c r="O36" s="1558"/>
      <c r="P36" s="1510"/>
      <c r="Q36" s="1510"/>
      <c r="R36" s="1415"/>
      <c r="S36" s="1417"/>
      <c r="T36" s="1528"/>
      <c r="U36" s="1528"/>
      <c r="V36" s="1528"/>
      <c r="W36" s="1417"/>
    </row>
    <row r="37" ht="21.75" customHeight="1" spans="1:23">
      <c r="A37" s="1376" t="e">
        <f>#REF!</f>
        <v>#REF!</v>
      </c>
      <c r="B37" s="1544"/>
      <c r="C37" s="1544"/>
      <c r="D37" s="1544"/>
      <c r="E37" s="1545"/>
      <c r="F37" s="1546"/>
      <c r="G37" s="1376"/>
      <c r="H37" s="1377"/>
      <c r="I37" s="1376"/>
      <c r="J37" s="1559"/>
      <c r="K37" s="1425"/>
      <c r="L37" s="1376"/>
      <c r="M37" s="1376"/>
      <c r="N37" s="1376"/>
      <c r="O37" s="1376"/>
      <c r="P37" s="1415"/>
      <c r="Q37" s="1415"/>
      <c r="R37" s="1415"/>
      <c r="S37" s="1415"/>
      <c r="T37" s="1529"/>
      <c r="U37" s="1529"/>
      <c r="V37" s="1529"/>
      <c r="W37" s="1415"/>
    </row>
  </sheetData>
  <mergeCells count="16">
    <mergeCell ref="A1:O1"/>
    <mergeCell ref="L2:O2"/>
    <mergeCell ref="G3:H3"/>
    <mergeCell ref="J3:M3"/>
    <mergeCell ref="P3:W3"/>
    <mergeCell ref="A35:B35"/>
    <mergeCell ref="J36:N36"/>
    <mergeCell ref="A3:A4"/>
    <mergeCell ref="B3:B4"/>
    <mergeCell ref="C3:C4"/>
    <mergeCell ref="D3:D4"/>
    <mergeCell ref="E3:E4"/>
    <mergeCell ref="F3:F4"/>
    <mergeCell ref="I3:I4"/>
    <mergeCell ref="N3:N4"/>
    <mergeCell ref="O3:O4"/>
  </mergeCells>
  <pageMargins left="0.47244094488189" right="0.354330708661417" top="1.47" bottom="0.590551181102362" header="0.84" footer="0.511811023622047"/>
  <pageSetup paperSize="9" orientation="landscape" horizontalDpi="600" verticalDpi="600"/>
  <headerFooter alignWithMargins="0" scaleWithDoc="0">
    <oddHeader>&amp;C&amp;"宋体,加粗"&amp;18存货—周转料具评估明细表&amp;R
&amp;"宋体,常规"&amp;10表&amp;"Times New Roman,常规"3-9-9</oddHeader>
  </headerFooter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V320"/>
  <sheetViews>
    <sheetView showGridLines="0" zoomScaleSheetLayoutView="60" workbookViewId="0">
      <pane xSplit="2" ySplit="4" topLeftCell="C5" activePane="bottomRight" state="frozenSplit"/>
      <selection/>
      <selection pane="topRight"/>
      <selection pane="bottomLeft"/>
      <selection pane="bottomRight" activeCell="E8" sqref="E8"/>
    </sheetView>
  </sheetViews>
  <sheetFormatPr defaultColWidth="9" defaultRowHeight="21" customHeight="1"/>
  <cols>
    <col min="1" max="1" width="3.75" style="1419" customWidth="1"/>
    <col min="2" max="2" width="15.625" style="1420" customWidth="1"/>
    <col min="3" max="3" width="10.25" style="1420" customWidth="1"/>
    <col min="4" max="4" width="4.625" style="1420" customWidth="1"/>
    <col min="5" max="5" width="8" style="1421" customWidth="1"/>
    <col min="6" max="6" width="6.75" style="1422" customWidth="1"/>
    <col min="7" max="7" width="6.625" style="1419" customWidth="1"/>
    <col min="8" max="8" width="9.875" style="1423" customWidth="1"/>
    <col min="9" max="9" width="5.875" style="1419" customWidth="1"/>
    <col min="10" max="10" width="9.625" style="1424" customWidth="1"/>
    <col min="11" max="11" width="9.25" style="1425" customWidth="1"/>
    <col min="12" max="12" width="10.75" style="1426" customWidth="1"/>
    <col min="13" max="13" width="6.875" style="1419" customWidth="1"/>
    <col min="14" max="14" width="4.375" style="1419" customWidth="1"/>
    <col min="15" max="15" width="4.125" style="1419" customWidth="1"/>
    <col min="16" max="16" width="17" style="1419" customWidth="1"/>
    <col min="17" max="17" width="13.875" style="1419" customWidth="1"/>
    <col min="18" max="18" width="8" style="1419" customWidth="1"/>
    <col min="19" max="19" width="6.75" style="1419" customWidth="1"/>
    <col min="20" max="20" width="11.625" style="1427" customWidth="1"/>
    <col min="21" max="21" width="17.5" style="1427" customWidth="1"/>
    <col min="22" max="22" width="15.375" style="1419" customWidth="1"/>
    <col min="23" max="16384" width="9" style="1419"/>
  </cols>
  <sheetData>
    <row r="1" s="1376" customFormat="1" ht="20.25" customHeight="1" spans="1:22">
      <c r="A1" s="1304" t="e">
        <f>#REF!</f>
        <v>#REF!</v>
      </c>
      <c r="B1" s="1304"/>
      <c r="C1" s="1304"/>
      <c r="D1" s="1304"/>
      <c r="E1" s="1304"/>
      <c r="F1" s="1304"/>
      <c r="G1" s="1304"/>
      <c r="H1" s="1304"/>
      <c r="I1" s="1304"/>
      <c r="J1" s="1304"/>
      <c r="K1" s="1304"/>
      <c r="L1" s="1304"/>
      <c r="M1" s="1304"/>
      <c r="N1" s="1304"/>
      <c r="O1" s="1304"/>
      <c r="P1" s="1476" t="s">
        <v>304</v>
      </c>
      <c r="Q1" s="1476"/>
      <c r="R1" s="1476"/>
      <c r="S1" s="1476"/>
      <c r="T1" s="1476"/>
      <c r="U1" s="1476"/>
      <c r="V1" s="1476"/>
    </row>
    <row r="2" s="356" customFormat="1" ht="20.25" customHeight="1" spans="1:22">
      <c r="A2" s="360" t="e">
        <f>#REF!</f>
        <v>#REF!</v>
      </c>
      <c r="B2" s="1428"/>
      <c r="C2" s="1429"/>
      <c r="D2" s="1428"/>
      <c r="E2" s="1430"/>
      <c r="F2" s="1431"/>
      <c r="G2" s="361"/>
      <c r="I2" s="1361"/>
      <c r="J2" s="1477"/>
      <c r="K2" s="1478"/>
      <c r="L2" s="1479" t="e">
        <f>#REF!</f>
        <v>#REF!</v>
      </c>
      <c r="M2" s="1479"/>
      <c r="N2" s="1479"/>
      <c r="O2" s="1479"/>
      <c r="P2" s="1480" t="s">
        <v>305</v>
      </c>
      <c r="Q2" s="1480"/>
      <c r="R2" s="1480"/>
      <c r="S2" s="1480"/>
      <c r="T2" s="1480"/>
      <c r="U2" s="1480"/>
      <c r="V2" s="1480"/>
    </row>
    <row r="3" s="1414" customFormat="1" ht="24.75" customHeight="1" spans="1:22">
      <c r="A3" s="1432" t="s">
        <v>28</v>
      </c>
      <c r="B3" s="1433" t="s">
        <v>306</v>
      </c>
      <c r="C3" s="1433" t="s">
        <v>278</v>
      </c>
      <c r="D3" s="1433" t="s">
        <v>294</v>
      </c>
      <c r="E3" s="1434" t="s">
        <v>295</v>
      </c>
      <c r="F3" s="1432" t="s">
        <v>296</v>
      </c>
      <c r="G3" s="1435" t="s">
        <v>307</v>
      </c>
      <c r="H3" s="1436"/>
      <c r="I3" s="1481" t="s">
        <v>298</v>
      </c>
      <c r="J3" s="1482" t="s">
        <v>276</v>
      </c>
      <c r="K3" s="1483"/>
      <c r="L3" s="1483"/>
      <c r="M3" s="1484"/>
      <c r="N3" s="1432" t="s">
        <v>242</v>
      </c>
      <c r="O3" s="1432" t="s">
        <v>168</v>
      </c>
      <c r="P3" s="1485" t="s">
        <v>299</v>
      </c>
      <c r="Q3" s="1519"/>
      <c r="R3" s="1519"/>
      <c r="S3" s="1519"/>
      <c r="T3" s="1519"/>
      <c r="U3" s="1519"/>
      <c r="V3" s="1520"/>
    </row>
    <row r="4" s="1414" customFormat="1" ht="20.25" customHeight="1" spans="1:22">
      <c r="A4" s="1437"/>
      <c r="B4" s="1438"/>
      <c r="C4" s="1438"/>
      <c r="D4" s="1438"/>
      <c r="E4" s="1439"/>
      <c r="F4" s="1437"/>
      <c r="G4" s="1362" t="s">
        <v>235</v>
      </c>
      <c r="H4" s="1364" t="s">
        <v>237</v>
      </c>
      <c r="I4" s="1486"/>
      <c r="J4" s="1487" t="s">
        <v>300</v>
      </c>
      <c r="K4" s="1362" t="s">
        <v>301</v>
      </c>
      <c r="L4" s="1487" t="s">
        <v>237</v>
      </c>
      <c r="M4" s="1362" t="s">
        <v>9</v>
      </c>
      <c r="N4" s="1437"/>
      <c r="O4" s="1437"/>
      <c r="P4" s="1488" t="s">
        <v>302</v>
      </c>
      <c r="Q4" s="1488" t="s">
        <v>303</v>
      </c>
      <c r="R4" s="1488" t="s">
        <v>294</v>
      </c>
      <c r="S4" s="1488" t="s">
        <v>235</v>
      </c>
      <c r="T4" s="1521" t="s">
        <v>236</v>
      </c>
      <c r="U4" s="1521" t="s">
        <v>237</v>
      </c>
      <c r="V4" s="1521" t="s">
        <v>168</v>
      </c>
    </row>
    <row r="5" s="1415" customFormat="1" ht="23.1" customHeight="1" spans="1:22">
      <c r="A5" s="319"/>
      <c r="B5" s="312"/>
      <c r="C5" s="1440"/>
      <c r="D5" s="483"/>
      <c r="E5" s="483"/>
      <c r="F5" s="483"/>
      <c r="G5" s="483"/>
      <c r="H5" s="1441"/>
      <c r="I5" s="1440"/>
      <c r="J5" s="1489"/>
      <c r="K5" s="1490"/>
      <c r="L5" s="1491"/>
      <c r="M5" s="1492"/>
      <c r="N5" s="1493"/>
      <c r="O5" s="1494"/>
      <c r="P5" s="1495"/>
      <c r="Q5" s="1495"/>
      <c r="R5" s="1495">
        <f>D5</f>
        <v>0</v>
      </c>
      <c r="S5" s="1495">
        <f>I5</f>
        <v>0</v>
      </c>
      <c r="T5" s="1522">
        <v>180</v>
      </c>
      <c r="U5" s="1522">
        <f>S5*T5</f>
        <v>0</v>
      </c>
      <c r="V5" s="1523"/>
    </row>
    <row r="6" s="1415" customFormat="1" ht="23.1" customHeight="1" spans="1:22">
      <c r="A6" s="319"/>
      <c r="B6" s="312"/>
      <c r="C6" s="1440"/>
      <c r="D6" s="483"/>
      <c r="E6" s="483"/>
      <c r="F6" s="483"/>
      <c r="G6" s="1442"/>
      <c r="H6" s="1441"/>
      <c r="I6" s="1440"/>
      <c r="J6" s="1489"/>
      <c r="K6" s="1490"/>
      <c r="L6" s="1491"/>
      <c r="M6" s="1492"/>
      <c r="N6" s="1493"/>
      <c r="O6" s="1494"/>
      <c r="P6" s="1495"/>
      <c r="Q6" s="1495"/>
      <c r="R6" s="1495">
        <f t="shared" ref="R6:R14" si="0">D6</f>
        <v>0</v>
      </c>
      <c r="S6" s="1495">
        <f t="shared" ref="S6:S14" si="1">I6</f>
        <v>0</v>
      </c>
      <c r="T6" s="1522">
        <v>4300</v>
      </c>
      <c r="U6" s="1522">
        <f t="shared" ref="U6:U14" si="2">S6*T6</f>
        <v>0</v>
      </c>
      <c r="V6" s="1523"/>
    </row>
    <row r="7" s="1415" customFormat="1" ht="23.1" customHeight="1" spans="1:22">
      <c r="A7" s="319"/>
      <c r="B7" s="1443"/>
      <c r="C7" s="1444"/>
      <c r="D7" s="483"/>
      <c r="E7" s="1445"/>
      <c r="F7" s="1446"/>
      <c r="G7" s="1447"/>
      <c r="H7" s="1445"/>
      <c r="I7" s="1446"/>
      <c r="J7" s="1489"/>
      <c r="K7" s="1490"/>
      <c r="L7" s="1491"/>
      <c r="M7" s="1492"/>
      <c r="N7" s="1493"/>
      <c r="O7" s="1494"/>
      <c r="P7" s="1495"/>
      <c r="Q7" s="1495"/>
      <c r="R7" s="1495">
        <f t="shared" si="0"/>
        <v>0</v>
      </c>
      <c r="S7" s="1495">
        <f t="shared" si="1"/>
        <v>0</v>
      </c>
      <c r="T7" s="1522">
        <f t="shared" ref="T7:T14" si="3">J7</f>
        <v>0</v>
      </c>
      <c r="U7" s="1522">
        <f t="shared" si="2"/>
        <v>0</v>
      </c>
      <c r="V7" s="1523"/>
    </row>
    <row r="8" s="1415" customFormat="1" ht="23.1" customHeight="1" spans="1:22">
      <c r="A8" s="319"/>
      <c r="B8" s="1443"/>
      <c r="C8" s="1444"/>
      <c r="D8" s="483"/>
      <c r="E8" s="1445"/>
      <c r="F8" s="1446"/>
      <c r="G8" s="1447"/>
      <c r="H8" s="1445"/>
      <c r="I8" s="1446"/>
      <c r="J8" s="1489"/>
      <c r="K8" s="1490"/>
      <c r="L8" s="1491"/>
      <c r="M8" s="1492"/>
      <c r="N8" s="1493"/>
      <c r="O8" s="1494"/>
      <c r="P8" s="1495"/>
      <c r="Q8" s="1495"/>
      <c r="R8" s="1495">
        <f t="shared" si="0"/>
        <v>0</v>
      </c>
      <c r="S8" s="1495">
        <f t="shared" si="1"/>
        <v>0</v>
      </c>
      <c r="T8" s="1522">
        <v>160</v>
      </c>
      <c r="U8" s="1522">
        <f t="shared" si="2"/>
        <v>0</v>
      </c>
      <c r="V8" s="1523"/>
    </row>
    <row r="9" s="1415" customFormat="1" ht="23.1" customHeight="1" spans="1:22">
      <c r="A9" s="319"/>
      <c r="B9" s="1443"/>
      <c r="C9" s="1444"/>
      <c r="D9" s="483"/>
      <c r="E9" s="1445"/>
      <c r="F9" s="1446"/>
      <c r="G9" s="1447"/>
      <c r="H9" s="1445"/>
      <c r="I9" s="1446"/>
      <c r="J9" s="1489"/>
      <c r="K9" s="1490"/>
      <c r="L9" s="1491"/>
      <c r="M9" s="1492"/>
      <c r="N9" s="1493"/>
      <c r="O9" s="1494"/>
      <c r="P9" s="1495"/>
      <c r="Q9" s="1495"/>
      <c r="R9" s="1495">
        <f t="shared" si="0"/>
        <v>0</v>
      </c>
      <c r="S9" s="1495">
        <f t="shared" si="1"/>
        <v>0</v>
      </c>
      <c r="T9" s="1522">
        <v>100</v>
      </c>
      <c r="U9" s="1522">
        <f t="shared" si="2"/>
        <v>0</v>
      </c>
      <c r="V9" s="1523"/>
    </row>
    <row r="10" s="1415" customFormat="1" ht="23.1" customHeight="1" spans="1:22">
      <c r="A10" s="319"/>
      <c r="B10" s="312"/>
      <c r="C10" s="1440"/>
      <c r="D10" s="483"/>
      <c r="E10" s="483"/>
      <c r="F10" s="483"/>
      <c r="G10" s="1442"/>
      <c r="H10" s="1441"/>
      <c r="I10" s="1440"/>
      <c r="J10" s="1489"/>
      <c r="K10" s="1490"/>
      <c r="L10" s="1491"/>
      <c r="M10" s="1492"/>
      <c r="N10" s="1493"/>
      <c r="O10" s="1494"/>
      <c r="P10" s="1495"/>
      <c r="Q10" s="1495"/>
      <c r="R10" s="1495">
        <f t="shared" si="0"/>
        <v>0</v>
      </c>
      <c r="S10" s="1495">
        <f t="shared" si="1"/>
        <v>0</v>
      </c>
      <c r="T10" s="1522">
        <f t="shared" si="3"/>
        <v>0</v>
      </c>
      <c r="U10" s="1522">
        <f t="shared" si="2"/>
        <v>0</v>
      </c>
      <c r="V10" s="1523"/>
    </row>
    <row r="11" s="1415" customFormat="1" ht="23.1" customHeight="1" spans="1:22">
      <c r="A11" s="319"/>
      <c r="B11" s="312"/>
      <c r="C11" s="1440"/>
      <c r="D11" s="483"/>
      <c r="E11" s="483"/>
      <c r="F11" s="483"/>
      <c r="G11" s="1442"/>
      <c r="H11" s="1441"/>
      <c r="I11" s="1440"/>
      <c r="J11" s="1489"/>
      <c r="K11" s="1490"/>
      <c r="L11" s="1491"/>
      <c r="M11" s="1492"/>
      <c r="N11" s="1493"/>
      <c r="O11" s="1494"/>
      <c r="P11" s="1495"/>
      <c r="Q11" s="1495"/>
      <c r="R11" s="1495">
        <f t="shared" si="0"/>
        <v>0</v>
      </c>
      <c r="S11" s="1495">
        <f t="shared" si="1"/>
        <v>0</v>
      </c>
      <c r="T11" s="1522">
        <f t="shared" si="3"/>
        <v>0</v>
      </c>
      <c r="U11" s="1522">
        <f t="shared" si="2"/>
        <v>0</v>
      </c>
      <c r="V11" s="1523"/>
    </row>
    <row r="12" s="1415" customFormat="1" ht="23.1" customHeight="1" spans="1:22">
      <c r="A12" s="319"/>
      <c r="B12" s="312"/>
      <c r="C12" s="1440"/>
      <c r="D12" s="483"/>
      <c r="E12" s="483"/>
      <c r="F12" s="483"/>
      <c r="G12" s="1442"/>
      <c r="H12" s="1441"/>
      <c r="I12" s="1440"/>
      <c r="J12" s="1489"/>
      <c r="K12" s="1490"/>
      <c r="L12" s="1491"/>
      <c r="M12" s="1492"/>
      <c r="N12" s="1493"/>
      <c r="O12" s="1494"/>
      <c r="P12" s="1495"/>
      <c r="Q12" s="1495"/>
      <c r="R12" s="1495">
        <f t="shared" si="0"/>
        <v>0</v>
      </c>
      <c r="S12" s="1495">
        <f t="shared" si="1"/>
        <v>0</v>
      </c>
      <c r="T12" s="1522">
        <f t="shared" si="3"/>
        <v>0</v>
      </c>
      <c r="U12" s="1522">
        <f t="shared" si="2"/>
        <v>0</v>
      </c>
      <c r="V12" s="1523"/>
    </row>
    <row r="13" s="1415" customFormat="1" ht="23.1" customHeight="1" spans="1:22">
      <c r="A13" s="319"/>
      <c r="B13" s="312"/>
      <c r="C13" s="1440"/>
      <c r="D13" s="483"/>
      <c r="E13" s="483"/>
      <c r="F13" s="483"/>
      <c r="G13" s="1442"/>
      <c r="H13" s="1441"/>
      <c r="I13" s="1440"/>
      <c r="J13" s="1489"/>
      <c r="K13" s="1490"/>
      <c r="L13" s="1491"/>
      <c r="M13" s="1492"/>
      <c r="N13" s="1493"/>
      <c r="O13" s="1494"/>
      <c r="P13" s="1495"/>
      <c r="Q13" s="1495"/>
      <c r="R13" s="1495">
        <f t="shared" si="0"/>
        <v>0</v>
      </c>
      <c r="S13" s="1495">
        <f t="shared" si="1"/>
        <v>0</v>
      </c>
      <c r="T13" s="1522">
        <f t="shared" si="3"/>
        <v>0</v>
      </c>
      <c r="U13" s="1522">
        <f t="shared" si="2"/>
        <v>0</v>
      </c>
      <c r="V13" s="1523"/>
    </row>
    <row r="14" s="1415" customFormat="1" ht="23.1" customHeight="1" spans="1:22">
      <c r="A14" s="319"/>
      <c r="B14" s="312"/>
      <c r="C14" s="1440"/>
      <c r="D14" s="483"/>
      <c r="E14" s="483"/>
      <c r="F14" s="483"/>
      <c r="G14" s="1442"/>
      <c r="H14" s="1441"/>
      <c r="I14" s="1440"/>
      <c r="J14" s="1489"/>
      <c r="K14" s="1490"/>
      <c r="L14" s="1491"/>
      <c r="M14" s="1492"/>
      <c r="N14" s="1493"/>
      <c r="O14" s="1494"/>
      <c r="P14" s="1495"/>
      <c r="Q14" s="1495"/>
      <c r="R14" s="1495">
        <f t="shared" si="0"/>
        <v>0</v>
      </c>
      <c r="S14" s="1495">
        <f t="shared" si="1"/>
        <v>0</v>
      </c>
      <c r="T14" s="1522">
        <f t="shared" si="3"/>
        <v>0</v>
      </c>
      <c r="U14" s="1522">
        <f t="shared" si="2"/>
        <v>0</v>
      </c>
      <c r="V14" s="1523"/>
    </row>
    <row r="15" s="1415" customFormat="1" ht="23.1" customHeight="1" spans="1:22">
      <c r="A15" s="1448"/>
      <c r="B15" s="1449"/>
      <c r="C15" s="1450"/>
      <c r="D15" s="895"/>
      <c r="E15" s="895"/>
      <c r="F15" s="895"/>
      <c r="G15" s="1451"/>
      <c r="H15" s="1452"/>
      <c r="I15" s="1450"/>
      <c r="J15" s="1496"/>
      <c r="K15" s="1497"/>
      <c r="L15" s="1498"/>
      <c r="M15" s="1499"/>
      <c r="N15" s="1500"/>
      <c r="O15" s="1501"/>
      <c r="P15" s="1495"/>
      <c r="Q15" s="1495"/>
      <c r="R15" s="1495"/>
      <c r="S15" s="1495"/>
      <c r="T15" s="1522"/>
      <c r="U15" s="1522"/>
      <c r="V15" s="1523"/>
    </row>
    <row r="16" s="1415" customFormat="1" ht="23.1" customHeight="1" spans="1:22">
      <c r="A16" s="1448"/>
      <c r="B16" s="1453"/>
      <c r="C16" s="1448"/>
      <c r="D16" s="895"/>
      <c r="E16" s="895"/>
      <c r="F16" s="895"/>
      <c r="G16" s="1451"/>
      <c r="H16" s="1452"/>
      <c r="I16" s="1448"/>
      <c r="J16" s="1502"/>
      <c r="K16" s="1497"/>
      <c r="L16" s="1498"/>
      <c r="M16" s="1499"/>
      <c r="N16" s="1500"/>
      <c r="O16" s="1501"/>
      <c r="P16" s="1495"/>
      <c r="Q16" s="1495"/>
      <c r="R16" s="1495"/>
      <c r="S16" s="1495"/>
      <c r="T16" s="1522"/>
      <c r="U16" s="1522"/>
      <c r="V16" s="1523"/>
    </row>
    <row r="17" s="1415" customFormat="1" ht="23.1" customHeight="1" spans="1:22">
      <c r="A17" s="1448"/>
      <c r="B17" s="1453"/>
      <c r="C17" s="1448"/>
      <c r="D17" s="895"/>
      <c r="E17" s="895"/>
      <c r="F17" s="895"/>
      <c r="G17" s="1451"/>
      <c r="H17" s="1452"/>
      <c r="I17" s="1503"/>
      <c r="J17" s="1502"/>
      <c r="K17" s="1497"/>
      <c r="L17" s="1498"/>
      <c r="M17" s="1499"/>
      <c r="N17" s="1500"/>
      <c r="O17" s="1501"/>
      <c r="P17" s="1495"/>
      <c r="Q17" s="1495"/>
      <c r="R17" s="1495"/>
      <c r="S17" s="1495"/>
      <c r="T17" s="1522"/>
      <c r="U17" s="1522"/>
      <c r="V17" s="1523"/>
    </row>
    <row r="18" s="1415" customFormat="1" ht="23.1" customHeight="1" spans="1:22">
      <c r="A18" s="1448"/>
      <c r="B18" s="1453"/>
      <c r="C18" s="1448"/>
      <c r="D18" s="895"/>
      <c r="E18" s="895"/>
      <c r="F18" s="895"/>
      <c r="G18" s="1451"/>
      <c r="H18" s="1452"/>
      <c r="I18" s="1448"/>
      <c r="J18" s="1502"/>
      <c r="K18" s="1497"/>
      <c r="L18" s="1498"/>
      <c r="M18" s="1499"/>
      <c r="N18" s="1500"/>
      <c r="O18" s="1501"/>
      <c r="P18" s="1495"/>
      <c r="Q18" s="1495"/>
      <c r="R18" s="1495"/>
      <c r="S18" s="1495"/>
      <c r="T18" s="1522"/>
      <c r="U18" s="1522"/>
      <c r="V18" s="1523"/>
    </row>
    <row r="19" s="1416" customFormat="1" ht="23.1" customHeight="1" spans="1:22">
      <c r="A19" s="1454" t="s">
        <v>175</v>
      </c>
      <c r="B19" s="1455"/>
      <c r="C19" s="1456"/>
      <c r="D19" s="1455"/>
      <c r="E19" s="1457"/>
      <c r="F19" s="895"/>
      <c r="G19" s="1451"/>
      <c r="H19" s="1452"/>
      <c r="I19" s="1504"/>
      <c r="J19" s="1505">
        <f>SUM(J5:J18)</f>
        <v>0</v>
      </c>
      <c r="K19" s="1506"/>
      <c r="L19" s="1505">
        <f>SUM(L5:L18)</f>
        <v>0</v>
      </c>
      <c r="M19" s="1499"/>
      <c r="N19" s="1500"/>
      <c r="O19" s="1500"/>
      <c r="P19" s="1507"/>
      <c r="Q19" s="1524"/>
      <c r="R19" s="1524"/>
      <c r="S19" s="1524"/>
      <c r="T19" s="1525"/>
      <c r="U19" s="1526">
        <f>SUM(U5:U18)</f>
        <v>0</v>
      </c>
      <c r="V19" s="1527"/>
    </row>
    <row r="20" s="1417" customFormat="1" ht="18" customHeight="1" spans="1:21">
      <c r="A20" s="1458" t="e">
        <f>#REF!</f>
        <v>#REF!</v>
      </c>
      <c r="B20" s="1459"/>
      <c r="C20" s="1459"/>
      <c r="D20" s="1459"/>
      <c r="E20" s="1460"/>
      <c r="F20" s="1461"/>
      <c r="G20" s="1462"/>
      <c r="J20" s="1508"/>
      <c r="K20" s="1508"/>
      <c r="L20" s="1508"/>
      <c r="M20" s="1508"/>
      <c r="N20" s="1508"/>
      <c r="O20" s="1509"/>
      <c r="P20" s="1510"/>
      <c r="Q20" s="1510"/>
      <c r="R20" s="1415"/>
      <c r="T20" s="1528"/>
      <c r="U20" s="1528"/>
    </row>
    <row r="21" s="1415" customFormat="1" ht="18" customHeight="1" spans="1:21">
      <c r="A21" s="1415" t="e">
        <f>#REF!</f>
        <v>#REF!</v>
      </c>
      <c r="B21" s="1463"/>
      <c r="C21" s="1463"/>
      <c r="D21" s="1463"/>
      <c r="E21" s="1464"/>
      <c r="F21" s="1465"/>
      <c r="H21" s="1466"/>
      <c r="J21" s="1511"/>
      <c r="K21" s="1512"/>
      <c r="L21" s="1513"/>
      <c r="T21" s="1529"/>
      <c r="U21" s="1529"/>
    </row>
    <row r="22" s="1418" customFormat="1" ht="20.25" customHeight="1" spans="1:21">
      <c r="A22" s="1467"/>
      <c r="B22" s="1468"/>
      <c r="C22" s="1420"/>
      <c r="D22" s="1468"/>
      <c r="E22" s="1469"/>
      <c r="F22" s="1470"/>
      <c r="G22" s="1467"/>
      <c r="H22" s="1471"/>
      <c r="I22" s="1467"/>
      <c r="J22" s="1514"/>
      <c r="K22" s="1515"/>
      <c r="L22" s="1516"/>
      <c r="M22" s="1467"/>
      <c r="N22" s="1467"/>
      <c r="O22" s="1467"/>
      <c r="T22" s="1529"/>
      <c r="U22" s="1529"/>
    </row>
    <row r="23" s="1418" customFormat="1" customHeight="1" spans="2:21">
      <c r="B23" s="1472"/>
      <c r="C23" s="1420"/>
      <c r="D23" s="1472"/>
      <c r="E23" s="1473"/>
      <c r="F23" s="1474"/>
      <c r="H23" s="1475"/>
      <c r="J23" s="1517"/>
      <c r="K23" s="1512"/>
      <c r="L23" s="1518"/>
      <c r="T23" s="1529"/>
      <c r="U23" s="1529"/>
    </row>
    <row r="24" s="1418" customFormat="1" customHeight="1" spans="2:21">
      <c r="B24" s="1472"/>
      <c r="C24" s="1420"/>
      <c r="D24" s="1472"/>
      <c r="E24" s="1473"/>
      <c r="F24" s="1474"/>
      <c r="H24" s="1475"/>
      <c r="J24" s="1517"/>
      <c r="K24" s="1512"/>
      <c r="L24" s="1518"/>
      <c r="T24" s="1529"/>
      <c r="U24" s="1529"/>
    </row>
    <row r="25" s="1418" customFormat="1" customHeight="1" spans="2:21">
      <c r="B25" s="1472"/>
      <c r="C25" s="1420"/>
      <c r="D25" s="1472"/>
      <c r="E25" s="1473"/>
      <c r="F25" s="1474"/>
      <c r="H25" s="1475"/>
      <c r="J25" s="1517"/>
      <c r="K25" s="1512"/>
      <c r="L25" s="1518"/>
      <c r="T25" s="1529"/>
      <c r="U25" s="1529"/>
    </row>
    <row r="26" s="1418" customFormat="1" customHeight="1" spans="2:21">
      <c r="B26" s="1472"/>
      <c r="C26" s="1420"/>
      <c r="D26" s="1472"/>
      <c r="E26" s="1473"/>
      <c r="F26" s="1474"/>
      <c r="H26" s="1475"/>
      <c r="J26" s="1517"/>
      <c r="K26" s="1512"/>
      <c r="L26" s="1518"/>
      <c r="T26" s="1529"/>
      <c r="U26" s="1529"/>
    </row>
    <row r="27" s="1418" customFormat="1" customHeight="1" spans="2:21">
      <c r="B27" s="1472"/>
      <c r="C27" s="1420"/>
      <c r="D27" s="1472"/>
      <c r="E27" s="1473"/>
      <c r="F27" s="1474"/>
      <c r="H27" s="1475"/>
      <c r="J27" s="1517"/>
      <c r="K27" s="1512"/>
      <c r="L27" s="1518"/>
      <c r="T27" s="1529"/>
      <c r="U27" s="1529"/>
    </row>
    <row r="28" s="1418" customFormat="1" customHeight="1" spans="2:21">
      <c r="B28" s="1472"/>
      <c r="C28" s="1420"/>
      <c r="D28" s="1472"/>
      <c r="E28" s="1473"/>
      <c r="F28" s="1474"/>
      <c r="H28" s="1475"/>
      <c r="J28" s="1517"/>
      <c r="K28" s="1512"/>
      <c r="L28" s="1518"/>
      <c r="T28" s="1529"/>
      <c r="U28" s="1529"/>
    </row>
    <row r="29" s="1418" customFormat="1" customHeight="1" spans="2:21">
      <c r="B29" s="1472"/>
      <c r="C29" s="1420"/>
      <c r="D29" s="1472"/>
      <c r="E29" s="1473"/>
      <c r="F29" s="1474"/>
      <c r="H29" s="1475"/>
      <c r="J29" s="1517"/>
      <c r="K29" s="1512"/>
      <c r="L29" s="1518"/>
      <c r="T29" s="1529"/>
      <c r="U29" s="1529"/>
    </row>
    <row r="30" s="1418" customFormat="1" customHeight="1" spans="2:21">
      <c r="B30" s="1472"/>
      <c r="C30" s="1420"/>
      <c r="D30" s="1472"/>
      <c r="E30" s="1473"/>
      <c r="F30" s="1474"/>
      <c r="H30" s="1475"/>
      <c r="J30" s="1517"/>
      <c r="K30" s="1512"/>
      <c r="L30" s="1518"/>
      <c r="T30" s="1529"/>
      <c r="U30" s="1529"/>
    </row>
    <row r="31" s="1418" customFormat="1" customHeight="1" spans="2:21">
      <c r="B31" s="1472"/>
      <c r="C31" s="1420"/>
      <c r="D31" s="1472"/>
      <c r="E31" s="1473"/>
      <c r="F31" s="1474"/>
      <c r="H31" s="1475"/>
      <c r="J31" s="1517"/>
      <c r="K31" s="1512"/>
      <c r="L31" s="1518"/>
      <c r="T31" s="1529"/>
      <c r="U31" s="1529"/>
    </row>
    <row r="32" s="1418" customFormat="1" customHeight="1" spans="2:21">
      <c r="B32" s="1472"/>
      <c r="C32" s="1420"/>
      <c r="D32" s="1472"/>
      <c r="E32" s="1473"/>
      <c r="F32" s="1474"/>
      <c r="H32" s="1475"/>
      <c r="J32" s="1517"/>
      <c r="K32" s="1512"/>
      <c r="L32" s="1518"/>
      <c r="T32" s="1529"/>
      <c r="U32" s="1529"/>
    </row>
    <row r="33" s="1418" customFormat="1" customHeight="1" spans="2:21">
      <c r="B33" s="1472"/>
      <c r="C33" s="1420"/>
      <c r="D33" s="1472"/>
      <c r="E33" s="1473"/>
      <c r="F33" s="1474"/>
      <c r="H33" s="1475"/>
      <c r="J33" s="1517"/>
      <c r="K33" s="1512"/>
      <c r="L33" s="1518"/>
      <c r="T33" s="1529"/>
      <c r="U33" s="1529"/>
    </row>
    <row r="34" s="1418" customFormat="1" customHeight="1" spans="2:21">
      <c r="B34" s="1472"/>
      <c r="C34" s="1420"/>
      <c r="D34" s="1472"/>
      <c r="E34" s="1473"/>
      <c r="F34" s="1474"/>
      <c r="H34" s="1475"/>
      <c r="J34" s="1517"/>
      <c r="K34" s="1512"/>
      <c r="L34" s="1518"/>
      <c r="T34" s="1529"/>
      <c r="U34" s="1529"/>
    </row>
    <row r="35" s="1418" customFormat="1" customHeight="1" spans="2:21">
      <c r="B35" s="1472"/>
      <c r="C35" s="1420"/>
      <c r="D35" s="1472"/>
      <c r="E35" s="1473"/>
      <c r="F35" s="1474"/>
      <c r="H35" s="1475"/>
      <c r="J35" s="1517"/>
      <c r="K35" s="1512"/>
      <c r="L35" s="1518"/>
      <c r="T35" s="1529"/>
      <c r="U35" s="1529"/>
    </row>
    <row r="36" s="1418" customFormat="1" customHeight="1" spans="2:21">
      <c r="B36" s="1472"/>
      <c r="C36" s="1420"/>
      <c r="D36" s="1472"/>
      <c r="E36" s="1473"/>
      <c r="F36" s="1474"/>
      <c r="H36" s="1475"/>
      <c r="J36" s="1517"/>
      <c r="K36" s="1512"/>
      <c r="L36" s="1518"/>
      <c r="T36" s="1529"/>
      <c r="U36" s="1529"/>
    </row>
    <row r="37" s="1418" customFormat="1" customHeight="1" spans="2:21">
      <c r="B37" s="1472"/>
      <c r="C37" s="1420"/>
      <c r="D37" s="1472"/>
      <c r="E37" s="1473"/>
      <c r="F37" s="1474"/>
      <c r="H37" s="1475"/>
      <c r="J37" s="1517"/>
      <c r="K37" s="1512"/>
      <c r="L37" s="1518"/>
      <c r="T37" s="1529"/>
      <c r="U37" s="1529"/>
    </row>
    <row r="38" s="1418" customFormat="1" customHeight="1" spans="2:21">
      <c r="B38" s="1472"/>
      <c r="C38" s="1420"/>
      <c r="D38" s="1472"/>
      <c r="E38" s="1473"/>
      <c r="F38" s="1474"/>
      <c r="H38" s="1475"/>
      <c r="J38" s="1517"/>
      <c r="K38" s="1512"/>
      <c r="L38" s="1518"/>
      <c r="T38" s="1529"/>
      <c r="U38" s="1529"/>
    </row>
    <row r="39" s="1418" customFormat="1" customHeight="1" spans="2:21">
      <c r="B39" s="1472"/>
      <c r="C39" s="1420"/>
      <c r="D39" s="1472"/>
      <c r="E39" s="1473"/>
      <c r="F39" s="1474"/>
      <c r="H39" s="1475"/>
      <c r="J39" s="1517"/>
      <c r="K39" s="1512"/>
      <c r="L39" s="1518"/>
      <c r="T39" s="1529"/>
      <c r="U39" s="1529"/>
    </row>
    <row r="40" s="1418" customFormat="1" customHeight="1" spans="2:21">
      <c r="B40" s="1472"/>
      <c r="C40" s="1420"/>
      <c r="D40" s="1472"/>
      <c r="E40" s="1473"/>
      <c r="F40" s="1474"/>
      <c r="H40" s="1475"/>
      <c r="J40" s="1517"/>
      <c r="K40" s="1512"/>
      <c r="L40" s="1518"/>
      <c r="T40" s="1529"/>
      <c r="U40" s="1529"/>
    </row>
    <row r="41" s="1418" customFormat="1" customHeight="1" spans="2:21">
      <c r="B41" s="1472"/>
      <c r="C41" s="1420"/>
      <c r="D41" s="1472"/>
      <c r="E41" s="1473"/>
      <c r="F41" s="1474"/>
      <c r="H41" s="1475"/>
      <c r="J41" s="1517"/>
      <c r="K41" s="1512"/>
      <c r="L41" s="1518"/>
      <c r="T41" s="1529"/>
      <c r="U41" s="1529"/>
    </row>
    <row r="42" s="1418" customFormat="1" customHeight="1" spans="2:21">
      <c r="B42" s="1472"/>
      <c r="C42" s="1420"/>
      <c r="D42" s="1472"/>
      <c r="E42" s="1473"/>
      <c r="F42" s="1474"/>
      <c r="H42" s="1475"/>
      <c r="J42" s="1517"/>
      <c r="K42" s="1512"/>
      <c r="L42" s="1518"/>
      <c r="T42" s="1529"/>
      <c r="U42" s="1529"/>
    </row>
    <row r="43" s="1418" customFormat="1" customHeight="1" spans="2:21">
      <c r="B43" s="1472"/>
      <c r="C43" s="1420"/>
      <c r="D43" s="1472"/>
      <c r="E43" s="1473"/>
      <c r="F43" s="1474"/>
      <c r="H43" s="1475"/>
      <c r="J43" s="1517"/>
      <c r="K43" s="1512"/>
      <c r="L43" s="1518"/>
      <c r="T43" s="1529"/>
      <c r="U43" s="1529"/>
    </row>
    <row r="44" s="1418" customFormat="1" customHeight="1" spans="2:21">
      <c r="B44" s="1472"/>
      <c r="C44" s="1420"/>
      <c r="D44" s="1472"/>
      <c r="E44" s="1473"/>
      <c r="F44" s="1474"/>
      <c r="H44" s="1475"/>
      <c r="J44" s="1517"/>
      <c r="K44" s="1512"/>
      <c r="L44" s="1518"/>
      <c r="T44" s="1529"/>
      <c r="U44" s="1529"/>
    </row>
    <row r="45" s="1418" customFormat="1" customHeight="1" spans="2:21">
      <c r="B45" s="1472"/>
      <c r="C45" s="1420"/>
      <c r="D45" s="1472"/>
      <c r="E45" s="1473"/>
      <c r="F45" s="1474"/>
      <c r="H45" s="1475"/>
      <c r="J45" s="1517"/>
      <c r="K45" s="1512"/>
      <c r="L45" s="1518"/>
      <c r="T45" s="1529"/>
      <c r="U45" s="1529"/>
    </row>
    <row r="46" s="1418" customFormat="1" customHeight="1" spans="2:21">
      <c r="B46" s="1472"/>
      <c r="C46" s="1420"/>
      <c r="D46" s="1472"/>
      <c r="E46" s="1473"/>
      <c r="F46" s="1474"/>
      <c r="H46" s="1475"/>
      <c r="J46" s="1517"/>
      <c r="K46" s="1512"/>
      <c r="L46" s="1518"/>
      <c r="T46" s="1529"/>
      <c r="U46" s="1529"/>
    </row>
    <row r="47" s="1418" customFormat="1" customHeight="1" spans="2:21">
      <c r="B47" s="1472"/>
      <c r="C47" s="1420"/>
      <c r="D47" s="1472"/>
      <c r="E47" s="1473"/>
      <c r="F47" s="1474"/>
      <c r="H47" s="1475"/>
      <c r="J47" s="1517"/>
      <c r="K47" s="1512"/>
      <c r="L47" s="1518"/>
      <c r="T47" s="1529"/>
      <c r="U47" s="1529"/>
    </row>
    <row r="48" s="1418" customFormat="1" customHeight="1" spans="2:21">
      <c r="B48" s="1472"/>
      <c r="C48" s="1420"/>
      <c r="D48" s="1472"/>
      <c r="E48" s="1473"/>
      <c r="F48" s="1474"/>
      <c r="H48" s="1475"/>
      <c r="J48" s="1517"/>
      <c r="K48" s="1512"/>
      <c r="L48" s="1518"/>
      <c r="T48" s="1529"/>
      <c r="U48" s="1529"/>
    </row>
    <row r="49" s="1418" customFormat="1" customHeight="1" spans="2:21">
      <c r="B49" s="1472"/>
      <c r="C49" s="1420"/>
      <c r="D49" s="1472"/>
      <c r="E49" s="1473"/>
      <c r="F49" s="1474"/>
      <c r="H49" s="1475"/>
      <c r="J49" s="1517"/>
      <c r="K49" s="1512"/>
      <c r="L49" s="1518"/>
      <c r="T49" s="1529"/>
      <c r="U49" s="1529"/>
    </row>
    <row r="50" s="1418" customFormat="1" customHeight="1" spans="2:21">
      <c r="B50" s="1472"/>
      <c r="C50" s="1420"/>
      <c r="D50" s="1472"/>
      <c r="E50" s="1473"/>
      <c r="F50" s="1474"/>
      <c r="H50" s="1475"/>
      <c r="J50" s="1517"/>
      <c r="K50" s="1512"/>
      <c r="L50" s="1518"/>
      <c r="T50" s="1529"/>
      <c r="U50" s="1529"/>
    </row>
    <row r="51" s="1418" customFormat="1" customHeight="1" spans="2:21">
      <c r="B51" s="1472"/>
      <c r="C51" s="1420"/>
      <c r="D51" s="1472"/>
      <c r="E51" s="1473"/>
      <c r="F51" s="1474"/>
      <c r="H51" s="1475"/>
      <c r="J51" s="1517"/>
      <c r="K51" s="1512"/>
      <c r="L51" s="1518"/>
      <c r="T51" s="1529"/>
      <c r="U51" s="1529"/>
    </row>
    <row r="52" s="1418" customFormat="1" customHeight="1" spans="2:21">
      <c r="B52" s="1472"/>
      <c r="C52" s="1420"/>
      <c r="D52" s="1472"/>
      <c r="E52" s="1473"/>
      <c r="F52" s="1474"/>
      <c r="H52" s="1475"/>
      <c r="J52" s="1517"/>
      <c r="K52" s="1512"/>
      <c r="L52" s="1518"/>
      <c r="T52" s="1529"/>
      <c r="U52" s="1529"/>
    </row>
    <row r="53" s="1418" customFormat="1" customHeight="1" spans="2:21">
      <c r="B53" s="1472"/>
      <c r="C53" s="1420"/>
      <c r="D53" s="1472"/>
      <c r="E53" s="1473"/>
      <c r="F53" s="1474"/>
      <c r="H53" s="1475"/>
      <c r="J53" s="1517"/>
      <c r="K53" s="1512"/>
      <c r="L53" s="1518"/>
      <c r="T53" s="1529"/>
      <c r="U53" s="1529"/>
    </row>
    <row r="54" s="1418" customFormat="1" customHeight="1" spans="2:21">
      <c r="B54" s="1472"/>
      <c r="C54" s="1420"/>
      <c r="D54" s="1472"/>
      <c r="E54" s="1473"/>
      <c r="F54" s="1474"/>
      <c r="H54" s="1475"/>
      <c r="J54" s="1517"/>
      <c r="K54" s="1512"/>
      <c r="L54" s="1518"/>
      <c r="T54" s="1529"/>
      <c r="U54" s="1529"/>
    </row>
    <row r="55" s="1418" customFormat="1" customHeight="1" spans="2:21">
      <c r="B55" s="1472"/>
      <c r="C55" s="1420"/>
      <c r="D55" s="1472"/>
      <c r="E55" s="1473"/>
      <c r="F55" s="1474"/>
      <c r="H55" s="1475"/>
      <c r="J55" s="1517"/>
      <c r="K55" s="1512"/>
      <c r="L55" s="1518"/>
      <c r="T55" s="1529"/>
      <c r="U55" s="1529"/>
    </row>
    <row r="56" s="1418" customFormat="1" customHeight="1" spans="2:21">
      <c r="B56" s="1472"/>
      <c r="C56" s="1420"/>
      <c r="D56" s="1472"/>
      <c r="E56" s="1473"/>
      <c r="F56" s="1474"/>
      <c r="H56" s="1475"/>
      <c r="J56" s="1517"/>
      <c r="K56" s="1512"/>
      <c r="L56" s="1518"/>
      <c r="T56" s="1529"/>
      <c r="U56" s="1529"/>
    </row>
    <row r="57" s="1418" customFormat="1" customHeight="1" spans="2:21">
      <c r="B57" s="1472"/>
      <c r="C57" s="1420"/>
      <c r="D57" s="1472"/>
      <c r="E57" s="1473"/>
      <c r="F57" s="1474"/>
      <c r="H57" s="1475"/>
      <c r="J57" s="1517"/>
      <c r="K57" s="1512"/>
      <c r="L57" s="1518"/>
      <c r="T57" s="1529"/>
      <c r="U57" s="1529"/>
    </row>
    <row r="58" s="1418" customFormat="1" customHeight="1" spans="2:21">
      <c r="B58" s="1472"/>
      <c r="C58" s="1420"/>
      <c r="D58" s="1472"/>
      <c r="E58" s="1473"/>
      <c r="F58" s="1474"/>
      <c r="H58" s="1475"/>
      <c r="J58" s="1517"/>
      <c r="K58" s="1512"/>
      <c r="L58" s="1518"/>
      <c r="T58" s="1529"/>
      <c r="U58" s="1529"/>
    </row>
    <row r="59" s="1418" customFormat="1" customHeight="1" spans="2:21">
      <c r="B59" s="1472"/>
      <c r="C59" s="1420"/>
      <c r="D59" s="1472"/>
      <c r="E59" s="1473"/>
      <c r="F59" s="1474"/>
      <c r="H59" s="1475"/>
      <c r="J59" s="1517"/>
      <c r="K59" s="1512"/>
      <c r="L59" s="1518"/>
      <c r="T59" s="1529"/>
      <c r="U59" s="1529"/>
    </row>
    <row r="60" s="1418" customFormat="1" customHeight="1" spans="2:21">
      <c r="B60" s="1472"/>
      <c r="C60" s="1420"/>
      <c r="D60" s="1472"/>
      <c r="E60" s="1473"/>
      <c r="F60" s="1474"/>
      <c r="H60" s="1475"/>
      <c r="J60" s="1517"/>
      <c r="K60" s="1512"/>
      <c r="L60" s="1518"/>
      <c r="T60" s="1529"/>
      <c r="U60" s="1529"/>
    </row>
    <row r="61" s="1418" customFormat="1" customHeight="1" spans="2:21">
      <c r="B61" s="1472"/>
      <c r="C61" s="1420"/>
      <c r="D61" s="1472"/>
      <c r="E61" s="1473"/>
      <c r="F61" s="1474"/>
      <c r="H61" s="1475"/>
      <c r="J61" s="1517"/>
      <c r="K61" s="1512"/>
      <c r="L61" s="1518"/>
      <c r="T61" s="1529"/>
      <c r="U61" s="1529"/>
    </row>
    <row r="62" s="1418" customFormat="1" customHeight="1" spans="2:21">
      <c r="B62" s="1472"/>
      <c r="C62" s="1420"/>
      <c r="D62" s="1472"/>
      <c r="E62" s="1473"/>
      <c r="F62" s="1474"/>
      <c r="H62" s="1475"/>
      <c r="J62" s="1517"/>
      <c r="K62" s="1512"/>
      <c r="L62" s="1518"/>
      <c r="T62" s="1529"/>
      <c r="U62" s="1529"/>
    </row>
    <row r="63" s="1418" customFormat="1" customHeight="1" spans="2:21">
      <c r="B63" s="1472"/>
      <c r="C63" s="1420"/>
      <c r="D63" s="1472"/>
      <c r="E63" s="1473"/>
      <c r="F63" s="1474"/>
      <c r="H63" s="1475"/>
      <c r="J63" s="1517"/>
      <c r="K63" s="1512"/>
      <c r="L63" s="1518"/>
      <c r="T63" s="1529"/>
      <c r="U63" s="1529"/>
    </row>
    <row r="64" s="1418" customFormat="1" customHeight="1" spans="2:21">
      <c r="B64" s="1472"/>
      <c r="C64" s="1420"/>
      <c r="D64" s="1472"/>
      <c r="E64" s="1473"/>
      <c r="F64" s="1474"/>
      <c r="H64" s="1475"/>
      <c r="J64" s="1517"/>
      <c r="K64" s="1512"/>
      <c r="L64" s="1518"/>
      <c r="T64" s="1529"/>
      <c r="U64" s="1529"/>
    </row>
    <row r="65" s="1418" customFormat="1" customHeight="1" spans="2:21">
      <c r="B65" s="1472"/>
      <c r="C65" s="1420"/>
      <c r="D65" s="1472"/>
      <c r="E65" s="1473"/>
      <c r="F65" s="1474"/>
      <c r="H65" s="1475"/>
      <c r="J65" s="1517"/>
      <c r="K65" s="1512"/>
      <c r="L65" s="1518"/>
      <c r="T65" s="1529"/>
      <c r="U65" s="1529"/>
    </row>
    <row r="66" s="1418" customFormat="1" customHeight="1" spans="2:21">
      <c r="B66" s="1472"/>
      <c r="C66" s="1420"/>
      <c r="D66" s="1472"/>
      <c r="E66" s="1473"/>
      <c r="F66" s="1474"/>
      <c r="H66" s="1475"/>
      <c r="J66" s="1517"/>
      <c r="K66" s="1512"/>
      <c r="L66" s="1518"/>
      <c r="T66" s="1529"/>
      <c r="U66" s="1529"/>
    </row>
    <row r="67" s="1418" customFormat="1" customHeight="1" spans="2:21">
      <c r="B67" s="1472"/>
      <c r="C67" s="1420"/>
      <c r="D67" s="1472"/>
      <c r="E67" s="1473"/>
      <c r="F67" s="1474"/>
      <c r="H67" s="1475"/>
      <c r="J67" s="1517"/>
      <c r="K67" s="1512"/>
      <c r="L67" s="1518"/>
      <c r="T67" s="1529"/>
      <c r="U67" s="1529"/>
    </row>
    <row r="68" s="1418" customFormat="1" customHeight="1" spans="2:21">
      <c r="B68" s="1472"/>
      <c r="C68" s="1420"/>
      <c r="D68" s="1472"/>
      <c r="E68" s="1473"/>
      <c r="F68" s="1474"/>
      <c r="H68" s="1475"/>
      <c r="J68" s="1517"/>
      <c r="K68" s="1512"/>
      <c r="L68" s="1518"/>
      <c r="T68" s="1529"/>
      <c r="U68" s="1529"/>
    </row>
    <row r="69" s="1418" customFormat="1" customHeight="1" spans="2:21">
      <c r="B69" s="1472"/>
      <c r="C69" s="1420"/>
      <c r="D69" s="1472"/>
      <c r="E69" s="1473"/>
      <c r="F69" s="1474"/>
      <c r="H69" s="1475"/>
      <c r="J69" s="1517"/>
      <c r="K69" s="1512"/>
      <c r="L69" s="1518"/>
      <c r="T69" s="1529"/>
      <c r="U69" s="1529"/>
    </row>
    <row r="70" s="1418" customFormat="1" customHeight="1" spans="2:21">
      <c r="B70" s="1472"/>
      <c r="C70" s="1420"/>
      <c r="D70" s="1472"/>
      <c r="E70" s="1473"/>
      <c r="F70" s="1474"/>
      <c r="H70" s="1475"/>
      <c r="J70" s="1517"/>
      <c r="K70" s="1512"/>
      <c r="L70" s="1518"/>
      <c r="T70" s="1529"/>
      <c r="U70" s="1529"/>
    </row>
    <row r="71" s="1418" customFormat="1" customHeight="1" spans="2:21">
      <c r="B71" s="1472"/>
      <c r="C71" s="1420"/>
      <c r="D71" s="1472"/>
      <c r="E71" s="1473"/>
      <c r="F71" s="1474"/>
      <c r="H71" s="1475"/>
      <c r="J71" s="1517"/>
      <c r="K71" s="1512"/>
      <c r="L71" s="1518"/>
      <c r="T71" s="1529"/>
      <c r="U71" s="1529"/>
    </row>
    <row r="72" s="1418" customFormat="1" customHeight="1" spans="2:21">
      <c r="B72" s="1472"/>
      <c r="C72" s="1420"/>
      <c r="D72" s="1472"/>
      <c r="E72" s="1473"/>
      <c r="F72" s="1474"/>
      <c r="H72" s="1475"/>
      <c r="J72" s="1517"/>
      <c r="K72" s="1512"/>
      <c r="L72" s="1518"/>
      <c r="T72" s="1529"/>
      <c r="U72" s="1529"/>
    </row>
    <row r="73" s="1418" customFormat="1" customHeight="1" spans="2:21">
      <c r="B73" s="1472"/>
      <c r="C73" s="1420"/>
      <c r="D73" s="1472"/>
      <c r="E73" s="1473"/>
      <c r="F73" s="1474"/>
      <c r="H73" s="1475"/>
      <c r="J73" s="1517"/>
      <c r="K73" s="1512"/>
      <c r="L73" s="1518"/>
      <c r="T73" s="1529"/>
      <c r="U73" s="1529"/>
    </row>
    <row r="74" s="1418" customFormat="1" customHeight="1" spans="2:21">
      <c r="B74" s="1472"/>
      <c r="C74" s="1420"/>
      <c r="D74" s="1472"/>
      <c r="E74" s="1473"/>
      <c r="F74" s="1474"/>
      <c r="H74" s="1475"/>
      <c r="J74" s="1517"/>
      <c r="K74" s="1512"/>
      <c r="L74" s="1518"/>
      <c r="T74" s="1529"/>
      <c r="U74" s="1529"/>
    </row>
    <row r="75" s="1418" customFormat="1" customHeight="1" spans="2:21">
      <c r="B75" s="1472"/>
      <c r="C75" s="1420"/>
      <c r="D75" s="1472"/>
      <c r="E75" s="1473"/>
      <c r="F75" s="1474"/>
      <c r="H75" s="1475"/>
      <c r="J75" s="1517"/>
      <c r="K75" s="1512"/>
      <c r="L75" s="1518"/>
      <c r="T75" s="1529"/>
      <c r="U75" s="1529"/>
    </row>
    <row r="76" s="1418" customFormat="1" customHeight="1" spans="2:21">
      <c r="B76" s="1472"/>
      <c r="C76" s="1420"/>
      <c r="D76" s="1472"/>
      <c r="E76" s="1473"/>
      <c r="F76" s="1474"/>
      <c r="H76" s="1475"/>
      <c r="J76" s="1517"/>
      <c r="K76" s="1512"/>
      <c r="L76" s="1518"/>
      <c r="T76" s="1529"/>
      <c r="U76" s="1529"/>
    </row>
    <row r="77" s="1418" customFormat="1" customHeight="1" spans="2:21">
      <c r="B77" s="1472"/>
      <c r="C77" s="1420"/>
      <c r="D77" s="1472"/>
      <c r="E77" s="1473"/>
      <c r="F77" s="1474"/>
      <c r="H77" s="1475"/>
      <c r="J77" s="1517"/>
      <c r="K77" s="1512"/>
      <c r="L77" s="1518"/>
      <c r="T77" s="1529"/>
      <c r="U77" s="1529"/>
    </row>
    <row r="78" s="1418" customFormat="1" customHeight="1" spans="2:21">
      <c r="B78" s="1472"/>
      <c r="C78" s="1420"/>
      <c r="D78" s="1472"/>
      <c r="E78" s="1473"/>
      <c r="F78" s="1474"/>
      <c r="H78" s="1475"/>
      <c r="J78" s="1517"/>
      <c r="K78" s="1512"/>
      <c r="L78" s="1518"/>
      <c r="T78" s="1529"/>
      <c r="U78" s="1529"/>
    </row>
    <row r="79" s="1418" customFormat="1" customHeight="1" spans="2:21">
      <c r="B79" s="1472"/>
      <c r="C79" s="1420"/>
      <c r="D79" s="1472"/>
      <c r="E79" s="1473"/>
      <c r="F79" s="1474"/>
      <c r="H79" s="1475"/>
      <c r="J79" s="1517"/>
      <c r="K79" s="1512"/>
      <c r="L79" s="1518"/>
      <c r="T79" s="1529"/>
      <c r="U79" s="1529"/>
    </row>
    <row r="80" s="1418" customFormat="1" customHeight="1" spans="2:21">
      <c r="B80" s="1472"/>
      <c r="C80" s="1420"/>
      <c r="D80" s="1472"/>
      <c r="E80" s="1473"/>
      <c r="F80" s="1474"/>
      <c r="H80" s="1475"/>
      <c r="J80" s="1517"/>
      <c r="K80" s="1512"/>
      <c r="L80" s="1518"/>
      <c r="T80" s="1529"/>
      <c r="U80" s="1529"/>
    </row>
    <row r="81" s="1418" customFormat="1" customHeight="1" spans="2:21">
      <c r="B81" s="1472"/>
      <c r="C81" s="1420"/>
      <c r="D81" s="1472"/>
      <c r="E81" s="1473"/>
      <c r="F81" s="1474"/>
      <c r="H81" s="1475"/>
      <c r="J81" s="1517"/>
      <c r="K81" s="1512"/>
      <c r="L81" s="1518"/>
      <c r="T81" s="1529"/>
      <c r="U81" s="1529"/>
    </row>
    <row r="82" s="1418" customFormat="1" customHeight="1" spans="2:21">
      <c r="B82" s="1472"/>
      <c r="C82" s="1420"/>
      <c r="D82" s="1472"/>
      <c r="E82" s="1473"/>
      <c r="F82" s="1474"/>
      <c r="H82" s="1475"/>
      <c r="J82" s="1517"/>
      <c r="K82" s="1512"/>
      <c r="L82" s="1518"/>
      <c r="T82" s="1529"/>
      <c r="U82" s="1529"/>
    </row>
    <row r="83" s="1418" customFormat="1" customHeight="1" spans="2:21">
      <c r="B83" s="1472"/>
      <c r="C83" s="1420"/>
      <c r="D83" s="1472"/>
      <c r="E83" s="1473"/>
      <c r="F83" s="1474"/>
      <c r="H83" s="1475"/>
      <c r="J83" s="1517"/>
      <c r="K83" s="1512"/>
      <c r="L83" s="1518"/>
      <c r="T83" s="1529"/>
      <c r="U83" s="1529"/>
    </row>
    <row r="84" s="1418" customFormat="1" customHeight="1" spans="2:21">
      <c r="B84" s="1472"/>
      <c r="C84" s="1420"/>
      <c r="D84" s="1472"/>
      <c r="E84" s="1473"/>
      <c r="F84" s="1474"/>
      <c r="H84" s="1475"/>
      <c r="J84" s="1517"/>
      <c r="K84" s="1512"/>
      <c r="L84" s="1518"/>
      <c r="T84" s="1529"/>
      <c r="U84" s="1529"/>
    </row>
    <row r="85" s="1418" customFormat="1" customHeight="1" spans="2:21">
      <c r="B85" s="1472"/>
      <c r="C85" s="1420"/>
      <c r="D85" s="1472"/>
      <c r="E85" s="1473"/>
      <c r="F85" s="1474"/>
      <c r="H85" s="1475"/>
      <c r="J85" s="1517"/>
      <c r="K85" s="1512"/>
      <c r="L85" s="1518"/>
      <c r="T85" s="1529"/>
      <c r="U85" s="1529"/>
    </row>
    <row r="86" s="1418" customFormat="1" customHeight="1" spans="2:21">
      <c r="B86" s="1472"/>
      <c r="C86" s="1420"/>
      <c r="D86" s="1472"/>
      <c r="E86" s="1473"/>
      <c r="F86" s="1474"/>
      <c r="H86" s="1475"/>
      <c r="J86" s="1517"/>
      <c r="K86" s="1512"/>
      <c r="L86" s="1518"/>
      <c r="T86" s="1529"/>
      <c r="U86" s="1529"/>
    </row>
    <row r="87" s="1418" customFormat="1" customHeight="1" spans="2:21">
      <c r="B87" s="1472"/>
      <c r="C87" s="1420"/>
      <c r="D87" s="1472"/>
      <c r="E87" s="1473"/>
      <c r="F87" s="1474"/>
      <c r="H87" s="1475"/>
      <c r="J87" s="1517"/>
      <c r="K87" s="1512"/>
      <c r="L87" s="1518"/>
      <c r="T87" s="1529"/>
      <c r="U87" s="1529"/>
    </row>
    <row r="88" s="1418" customFormat="1" customHeight="1" spans="2:21">
      <c r="B88" s="1472"/>
      <c r="C88" s="1420"/>
      <c r="D88" s="1472"/>
      <c r="E88" s="1473"/>
      <c r="F88" s="1474"/>
      <c r="H88" s="1475"/>
      <c r="J88" s="1517"/>
      <c r="K88" s="1512"/>
      <c r="L88" s="1518"/>
      <c r="T88" s="1529"/>
      <c r="U88" s="1529"/>
    </row>
    <row r="89" s="1418" customFormat="1" customHeight="1" spans="2:21">
      <c r="B89" s="1472"/>
      <c r="C89" s="1420"/>
      <c r="D89" s="1472"/>
      <c r="E89" s="1473"/>
      <c r="F89" s="1474"/>
      <c r="H89" s="1475"/>
      <c r="J89" s="1517"/>
      <c r="K89" s="1512"/>
      <c r="L89" s="1518"/>
      <c r="T89" s="1529"/>
      <c r="U89" s="1529"/>
    </row>
    <row r="90" s="1418" customFormat="1" customHeight="1" spans="2:21">
      <c r="B90" s="1472"/>
      <c r="C90" s="1420"/>
      <c r="D90" s="1472"/>
      <c r="E90" s="1473"/>
      <c r="F90" s="1474"/>
      <c r="H90" s="1475"/>
      <c r="J90" s="1517"/>
      <c r="K90" s="1512"/>
      <c r="L90" s="1518"/>
      <c r="T90" s="1529"/>
      <c r="U90" s="1529"/>
    </row>
    <row r="91" s="1418" customFormat="1" customHeight="1" spans="2:21">
      <c r="B91" s="1472"/>
      <c r="C91" s="1420"/>
      <c r="D91" s="1472"/>
      <c r="E91" s="1473"/>
      <c r="F91" s="1474"/>
      <c r="H91" s="1475"/>
      <c r="J91" s="1517"/>
      <c r="K91" s="1512"/>
      <c r="L91" s="1518"/>
      <c r="T91" s="1529"/>
      <c r="U91" s="1529"/>
    </row>
    <row r="92" s="1418" customFormat="1" customHeight="1" spans="2:21">
      <c r="B92" s="1472"/>
      <c r="C92" s="1420"/>
      <c r="D92" s="1472"/>
      <c r="E92" s="1473"/>
      <c r="F92" s="1474"/>
      <c r="H92" s="1475"/>
      <c r="J92" s="1517"/>
      <c r="K92" s="1512"/>
      <c r="L92" s="1518"/>
      <c r="T92" s="1529"/>
      <c r="U92" s="1529"/>
    </row>
    <row r="93" s="1418" customFormat="1" customHeight="1" spans="2:21">
      <c r="B93" s="1472"/>
      <c r="C93" s="1420"/>
      <c r="D93" s="1472"/>
      <c r="E93" s="1473"/>
      <c r="F93" s="1474"/>
      <c r="H93" s="1475"/>
      <c r="J93" s="1517"/>
      <c r="K93" s="1512"/>
      <c r="L93" s="1518"/>
      <c r="T93" s="1529"/>
      <c r="U93" s="1529"/>
    </row>
    <row r="94" s="1418" customFormat="1" customHeight="1" spans="2:21">
      <c r="B94" s="1472"/>
      <c r="C94" s="1420"/>
      <c r="D94" s="1472"/>
      <c r="E94" s="1473"/>
      <c r="F94" s="1474"/>
      <c r="H94" s="1475"/>
      <c r="J94" s="1517"/>
      <c r="K94" s="1512"/>
      <c r="L94" s="1518"/>
      <c r="T94" s="1529"/>
      <c r="U94" s="1529"/>
    </row>
    <row r="95" s="1418" customFormat="1" customHeight="1" spans="2:21">
      <c r="B95" s="1472"/>
      <c r="C95" s="1420"/>
      <c r="D95" s="1472"/>
      <c r="E95" s="1473"/>
      <c r="F95" s="1474"/>
      <c r="H95" s="1475"/>
      <c r="J95" s="1517"/>
      <c r="K95" s="1512"/>
      <c r="L95" s="1518"/>
      <c r="T95" s="1529"/>
      <c r="U95" s="1529"/>
    </row>
    <row r="96" s="1418" customFormat="1" customHeight="1" spans="2:21">
      <c r="B96" s="1472"/>
      <c r="C96" s="1420"/>
      <c r="D96" s="1472"/>
      <c r="E96" s="1473"/>
      <c r="F96" s="1474"/>
      <c r="H96" s="1475"/>
      <c r="J96" s="1517"/>
      <c r="K96" s="1512"/>
      <c r="L96" s="1518"/>
      <c r="T96" s="1529"/>
      <c r="U96" s="1529"/>
    </row>
    <row r="97" s="1418" customFormat="1" customHeight="1" spans="2:21">
      <c r="B97" s="1472"/>
      <c r="C97" s="1420"/>
      <c r="D97" s="1472"/>
      <c r="E97" s="1473"/>
      <c r="F97" s="1474"/>
      <c r="H97" s="1475"/>
      <c r="J97" s="1517"/>
      <c r="K97" s="1512"/>
      <c r="L97" s="1518"/>
      <c r="T97" s="1529"/>
      <c r="U97" s="1529"/>
    </row>
    <row r="98" s="1418" customFormat="1" customHeight="1" spans="2:21">
      <c r="B98" s="1472"/>
      <c r="C98" s="1420"/>
      <c r="D98" s="1472"/>
      <c r="E98" s="1473"/>
      <c r="F98" s="1474"/>
      <c r="H98" s="1475"/>
      <c r="J98" s="1517"/>
      <c r="K98" s="1512"/>
      <c r="L98" s="1518"/>
      <c r="T98" s="1529"/>
      <c r="U98" s="1529"/>
    </row>
    <row r="99" s="1418" customFormat="1" customHeight="1" spans="2:21">
      <c r="B99" s="1472"/>
      <c r="C99" s="1420"/>
      <c r="D99" s="1472"/>
      <c r="E99" s="1473"/>
      <c r="F99" s="1474"/>
      <c r="H99" s="1475"/>
      <c r="J99" s="1517"/>
      <c r="K99" s="1512"/>
      <c r="L99" s="1518"/>
      <c r="T99" s="1529"/>
      <c r="U99" s="1529"/>
    </row>
    <row r="100" s="1418" customFormat="1" customHeight="1" spans="2:21">
      <c r="B100" s="1472"/>
      <c r="C100" s="1420"/>
      <c r="D100" s="1472"/>
      <c r="E100" s="1473"/>
      <c r="F100" s="1474"/>
      <c r="H100" s="1475"/>
      <c r="J100" s="1517"/>
      <c r="K100" s="1512"/>
      <c r="L100" s="1518"/>
      <c r="T100" s="1529"/>
      <c r="U100" s="1529"/>
    </row>
    <row r="101" s="1418" customFormat="1" customHeight="1" spans="2:21">
      <c r="B101" s="1472"/>
      <c r="C101" s="1420"/>
      <c r="D101" s="1472"/>
      <c r="E101" s="1473"/>
      <c r="F101" s="1474"/>
      <c r="H101" s="1475"/>
      <c r="J101" s="1517"/>
      <c r="K101" s="1512"/>
      <c r="L101" s="1518"/>
      <c r="T101" s="1529"/>
      <c r="U101" s="1529"/>
    </row>
    <row r="102" s="1418" customFormat="1" customHeight="1" spans="2:21">
      <c r="B102" s="1472"/>
      <c r="C102" s="1420"/>
      <c r="D102" s="1472"/>
      <c r="E102" s="1473"/>
      <c r="F102" s="1474"/>
      <c r="H102" s="1475"/>
      <c r="J102" s="1517"/>
      <c r="K102" s="1512"/>
      <c r="L102" s="1518"/>
      <c r="T102" s="1529"/>
      <c r="U102" s="1529"/>
    </row>
    <row r="103" s="1418" customFormat="1" customHeight="1" spans="2:21">
      <c r="B103" s="1472"/>
      <c r="C103" s="1420"/>
      <c r="D103" s="1472"/>
      <c r="E103" s="1473"/>
      <c r="F103" s="1474"/>
      <c r="H103" s="1475"/>
      <c r="J103" s="1517"/>
      <c r="K103" s="1512"/>
      <c r="L103" s="1518"/>
      <c r="T103" s="1529"/>
      <c r="U103" s="1529"/>
    </row>
    <row r="104" s="1418" customFormat="1" customHeight="1" spans="2:21">
      <c r="B104" s="1472"/>
      <c r="C104" s="1420"/>
      <c r="D104" s="1472"/>
      <c r="E104" s="1473"/>
      <c r="F104" s="1474"/>
      <c r="H104" s="1475"/>
      <c r="J104" s="1517"/>
      <c r="K104" s="1512"/>
      <c r="L104" s="1518"/>
      <c r="T104" s="1529"/>
      <c r="U104" s="1529"/>
    </row>
    <row r="105" s="1418" customFormat="1" customHeight="1" spans="2:21">
      <c r="B105" s="1472"/>
      <c r="C105" s="1420"/>
      <c r="D105" s="1472"/>
      <c r="E105" s="1473"/>
      <c r="F105" s="1474"/>
      <c r="H105" s="1475"/>
      <c r="J105" s="1517"/>
      <c r="K105" s="1512"/>
      <c r="L105" s="1518"/>
      <c r="T105" s="1529"/>
      <c r="U105" s="1529"/>
    </row>
    <row r="106" s="1418" customFormat="1" customHeight="1" spans="2:21">
      <c r="B106" s="1472"/>
      <c r="C106" s="1420"/>
      <c r="D106" s="1472"/>
      <c r="E106" s="1473"/>
      <c r="F106" s="1474"/>
      <c r="H106" s="1475"/>
      <c r="J106" s="1517"/>
      <c r="K106" s="1512"/>
      <c r="L106" s="1518"/>
      <c r="T106" s="1529"/>
      <c r="U106" s="1529"/>
    </row>
    <row r="107" s="1418" customFormat="1" customHeight="1" spans="2:21">
      <c r="B107" s="1472"/>
      <c r="C107" s="1420"/>
      <c r="D107" s="1472"/>
      <c r="E107" s="1473"/>
      <c r="F107" s="1474"/>
      <c r="H107" s="1475"/>
      <c r="J107" s="1517"/>
      <c r="K107" s="1512"/>
      <c r="L107" s="1518"/>
      <c r="T107" s="1529"/>
      <c r="U107" s="1529"/>
    </row>
    <row r="108" s="1418" customFormat="1" customHeight="1" spans="2:21">
      <c r="B108" s="1472"/>
      <c r="C108" s="1420"/>
      <c r="D108" s="1472"/>
      <c r="E108" s="1473"/>
      <c r="F108" s="1474"/>
      <c r="H108" s="1475"/>
      <c r="J108" s="1517"/>
      <c r="K108" s="1512"/>
      <c r="L108" s="1518"/>
      <c r="T108" s="1529"/>
      <c r="U108" s="1529"/>
    </row>
    <row r="109" s="1418" customFormat="1" customHeight="1" spans="2:21">
      <c r="B109" s="1472"/>
      <c r="C109" s="1420"/>
      <c r="D109" s="1472"/>
      <c r="E109" s="1473"/>
      <c r="F109" s="1474"/>
      <c r="H109" s="1475"/>
      <c r="J109" s="1517"/>
      <c r="K109" s="1512"/>
      <c r="L109" s="1518"/>
      <c r="T109" s="1529"/>
      <c r="U109" s="1529"/>
    </row>
    <row r="110" s="1418" customFormat="1" customHeight="1" spans="2:21">
      <c r="B110" s="1472"/>
      <c r="C110" s="1420"/>
      <c r="D110" s="1472"/>
      <c r="E110" s="1473"/>
      <c r="F110" s="1474"/>
      <c r="H110" s="1475"/>
      <c r="J110" s="1517"/>
      <c r="K110" s="1512"/>
      <c r="L110" s="1518"/>
      <c r="T110" s="1529"/>
      <c r="U110" s="1529"/>
    </row>
    <row r="111" s="1418" customFormat="1" customHeight="1" spans="2:21">
      <c r="B111" s="1472"/>
      <c r="C111" s="1420"/>
      <c r="D111" s="1472"/>
      <c r="E111" s="1473"/>
      <c r="F111" s="1474"/>
      <c r="H111" s="1475"/>
      <c r="J111" s="1517"/>
      <c r="K111" s="1512"/>
      <c r="L111" s="1518"/>
      <c r="T111" s="1529"/>
      <c r="U111" s="1529"/>
    </row>
    <row r="112" s="1418" customFormat="1" customHeight="1" spans="2:21">
      <c r="B112" s="1472"/>
      <c r="C112" s="1420"/>
      <c r="D112" s="1472"/>
      <c r="E112" s="1473"/>
      <c r="F112" s="1474"/>
      <c r="H112" s="1475"/>
      <c r="J112" s="1517"/>
      <c r="K112" s="1512"/>
      <c r="L112" s="1518"/>
      <c r="T112" s="1529"/>
      <c r="U112" s="1529"/>
    </row>
    <row r="113" s="1418" customFormat="1" customHeight="1" spans="2:21">
      <c r="B113" s="1472"/>
      <c r="C113" s="1420"/>
      <c r="D113" s="1472"/>
      <c r="E113" s="1473"/>
      <c r="F113" s="1474"/>
      <c r="H113" s="1475"/>
      <c r="J113" s="1517"/>
      <c r="K113" s="1512"/>
      <c r="L113" s="1518"/>
      <c r="T113" s="1529"/>
      <c r="U113" s="1529"/>
    </row>
    <row r="114" s="1418" customFormat="1" customHeight="1" spans="2:21">
      <c r="B114" s="1472"/>
      <c r="C114" s="1420"/>
      <c r="D114" s="1472"/>
      <c r="E114" s="1473"/>
      <c r="F114" s="1474"/>
      <c r="H114" s="1475"/>
      <c r="J114" s="1517"/>
      <c r="K114" s="1512"/>
      <c r="L114" s="1518"/>
      <c r="T114" s="1529"/>
      <c r="U114" s="1529"/>
    </row>
    <row r="115" s="1418" customFormat="1" customHeight="1" spans="2:21">
      <c r="B115" s="1472"/>
      <c r="C115" s="1420"/>
      <c r="D115" s="1472"/>
      <c r="E115" s="1473"/>
      <c r="F115" s="1474"/>
      <c r="H115" s="1475"/>
      <c r="J115" s="1517"/>
      <c r="K115" s="1512"/>
      <c r="L115" s="1518"/>
      <c r="T115" s="1529"/>
      <c r="U115" s="1529"/>
    </row>
    <row r="116" s="1418" customFormat="1" customHeight="1" spans="2:21">
      <c r="B116" s="1472"/>
      <c r="C116" s="1420"/>
      <c r="D116" s="1472"/>
      <c r="E116" s="1473"/>
      <c r="F116" s="1474"/>
      <c r="H116" s="1475"/>
      <c r="J116" s="1517"/>
      <c r="K116" s="1512"/>
      <c r="L116" s="1518"/>
      <c r="T116" s="1529"/>
      <c r="U116" s="1529"/>
    </row>
    <row r="117" s="1418" customFormat="1" customHeight="1" spans="2:21">
      <c r="B117" s="1472"/>
      <c r="C117" s="1420"/>
      <c r="D117" s="1472"/>
      <c r="E117" s="1473"/>
      <c r="F117" s="1474"/>
      <c r="H117" s="1475"/>
      <c r="J117" s="1517"/>
      <c r="K117" s="1512"/>
      <c r="L117" s="1518"/>
      <c r="T117" s="1529"/>
      <c r="U117" s="1529"/>
    </row>
    <row r="118" s="1418" customFormat="1" customHeight="1" spans="2:21">
      <c r="B118" s="1472"/>
      <c r="C118" s="1420"/>
      <c r="D118" s="1472"/>
      <c r="E118" s="1473"/>
      <c r="F118" s="1474"/>
      <c r="H118" s="1475"/>
      <c r="J118" s="1517"/>
      <c r="K118" s="1512"/>
      <c r="L118" s="1518"/>
      <c r="T118" s="1529"/>
      <c r="U118" s="1529"/>
    </row>
    <row r="119" s="1418" customFormat="1" customHeight="1" spans="2:21">
      <c r="B119" s="1472"/>
      <c r="C119" s="1420"/>
      <c r="D119" s="1472"/>
      <c r="E119" s="1473"/>
      <c r="F119" s="1474"/>
      <c r="H119" s="1475"/>
      <c r="J119" s="1517"/>
      <c r="K119" s="1512"/>
      <c r="L119" s="1518"/>
      <c r="T119" s="1529"/>
      <c r="U119" s="1529"/>
    </row>
    <row r="120" s="1418" customFormat="1" customHeight="1" spans="2:21">
      <c r="B120" s="1472"/>
      <c r="C120" s="1420"/>
      <c r="D120" s="1472"/>
      <c r="E120" s="1473"/>
      <c r="F120" s="1474"/>
      <c r="H120" s="1475"/>
      <c r="J120" s="1517"/>
      <c r="K120" s="1512"/>
      <c r="L120" s="1518"/>
      <c r="T120" s="1529"/>
      <c r="U120" s="1529"/>
    </row>
    <row r="121" s="1418" customFormat="1" customHeight="1" spans="2:21">
      <c r="B121" s="1472"/>
      <c r="C121" s="1420"/>
      <c r="D121" s="1472"/>
      <c r="E121" s="1473"/>
      <c r="F121" s="1474"/>
      <c r="H121" s="1475"/>
      <c r="J121" s="1517"/>
      <c r="K121" s="1512"/>
      <c r="L121" s="1518"/>
      <c r="T121" s="1529"/>
      <c r="U121" s="1529"/>
    </row>
    <row r="122" s="1418" customFormat="1" customHeight="1" spans="2:21">
      <c r="B122" s="1472"/>
      <c r="C122" s="1420"/>
      <c r="D122" s="1472"/>
      <c r="E122" s="1473"/>
      <c r="F122" s="1474"/>
      <c r="H122" s="1475"/>
      <c r="J122" s="1517"/>
      <c r="K122" s="1512"/>
      <c r="L122" s="1518"/>
      <c r="T122" s="1529"/>
      <c r="U122" s="1529"/>
    </row>
    <row r="123" s="1418" customFormat="1" customHeight="1" spans="2:21">
      <c r="B123" s="1472"/>
      <c r="C123" s="1420"/>
      <c r="D123" s="1472"/>
      <c r="E123" s="1473"/>
      <c r="F123" s="1474"/>
      <c r="H123" s="1475"/>
      <c r="J123" s="1517"/>
      <c r="K123" s="1512"/>
      <c r="L123" s="1518"/>
      <c r="T123" s="1529"/>
      <c r="U123" s="1529"/>
    </row>
    <row r="124" s="1418" customFormat="1" customHeight="1" spans="2:21">
      <c r="B124" s="1472"/>
      <c r="C124" s="1420"/>
      <c r="D124" s="1472"/>
      <c r="E124" s="1473"/>
      <c r="F124" s="1474"/>
      <c r="H124" s="1475"/>
      <c r="J124" s="1517"/>
      <c r="K124" s="1512"/>
      <c r="L124" s="1518"/>
      <c r="T124" s="1529"/>
      <c r="U124" s="1529"/>
    </row>
    <row r="125" s="1418" customFormat="1" customHeight="1" spans="2:21">
      <c r="B125" s="1472"/>
      <c r="C125" s="1420"/>
      <c r="D125" s="1472"/>
      <c r="E125" s="1473"/>
      <c r="F125" s="1474"/>
      <c r="H125" s="1475"/>
      <c r="J125" s="1517"/>
      <c r="K125" s="1512"/>
      <c r="L125" s="1518"/>
      <c r="T125" s="1529"/>
      <c r="U125" s="1529"/>
    </row>
    <row r="126" s="1418" customFormat="1" customHeight="1" spans="2:21">
      <c r="B126" s="1472"/>
      <c r="C126" s="1420"/>
      <c r="D126" s="1472"/>
      <c r="E126" s="1473"/>
      <c r="F126" s="1474"/>
      <c r="H126" s="1475"/>
      <c r="J126" s="1517"/>
      <c r="K126" s="1512"/>
      <c r="L126" s="1518"/>
      <c r="T126" s="1529"/>
      <c r="U126" s="1529"/>
    </row>
    <row r="127" s="1418" customFormat="1" customHeight="1" spans="2:21">
      <c r="B127" s="1472"/>
      <c r="C127" s="1420"/>
      <c r="D127" s="1472"/>
      <c r="E127" s="1473"/>
      <c r="F127" s="1474"/>
      <c r="H127" s="1475"/>
      <c r="J127" s="1517"/>
      <c r="K127" s="1512"/>
      <c r="L127" s="1518"/>
      <c r="T127" s="1529"/>
      <c r="U127" s="1529"/>
    </row>
    <row r="128" s="1418" customFormat="1" customHeight="1" spans="2:21">
      <c r="B128" s="1472"/>
      <c r="C128" s="1420"/>
      <c r="D128" s="1472"/>
      <c r="E128" s="1473"/>
      <c r="F128" s="1474"/>
      <c r="H128" s="1475"/>
      <c r="J128" s="1517"/>
      <c r="K128" s="1512"/>
      <c r="L128" s="1518"/>
      <c r="T128" s="1529"/>
      <c r="U128" s="1529"/>
    </row>
    <row r="129" s="1418" customFormat="1" customHeight="1" spans="2:21">
      <c r="B129" s="1472"/>
      <c r="C129" s="1420"/>
      <c r="D129" s="1472"/>
      <c r="E129" s="1473"/>
      <c r="F129" s="1474"/>
      <c r="H129" s="1475"/>
      <c r="J129" s="1517"/>
      <c r="K129" s="1512"/>
      <c r="L129" s="1518"/>
      <c r="T129" s="1529"/>
      <c r="U129" s="1529"/>
    </row>
    <row r="130" s="1418" customFormat="1" customHeight="1" spans="2:21">
      <c r="B130" s="1472"/>
      <c r="C130" s="1420"/>
      <c r="D130" s="1472"/>
      <c r="E130" s="1473"/>
      <c r="F130" s="1474"/>
      <c r="H130" s="1475"/>
      <c r="J130" s="1517"/>
      <c r="K130" s="1512"/>
      <c r="L130" s="1518"/>
      <c r="T130" s="1529"/>
      <c r="U130" s="1529"/>
    </row>
    <row r="131" s="1418" customFormat="1" customHeight="1" spans="2:21">
      <c r="B131" s="1472"/>
      <c r="C131" s="1420"/>
      <c r="D131" s="1472"/>
      <c r="E131" s="1473"/>
      <c r="F131" s="1474"/>
      <c r="H131" s="1475"/>
      <c r="J131" s="1517"/>
      <c r="K131" s="1512"/>
      <c r="L131" s="1518"/>
      <c r="T131" s="1529"/>
      <c r="U131" s="1529"/>
    </row>
    <row r="132" s="1418" customFormat="1" customHeight="1" spans="2:21">
      <c r="B132" s="1472"/>
      <c r="C132" s="1420"/>
      <c r="D132" s="1472"/>
      <c r="E132" s="1473"/>
      <c r="F132" s="1474"/>
      <c r="H132" s="1475"/>
      <c r="J132" s="1517"/>
      <c r="K132" s="1512"/>
      <c r="L132" s="1518"/>
      <c r="T132" s="1529"/>
      <c r="U132" s="1529"/>
    </row>
    <row r="133" s="1418" customFormat="1" customHeight="1" spans="2:21">
      <c r="B133" s="1472"/>
      <c r="C133" s="1420"/>
      <c r="D133" s="1472"/>
      <c r="E133" s="1473"/>
      <c r="F133" s="1474"/>
      <c r="H133" s="1475"/>
      <c r="J133" s="1517"/>
      <c r="K133" s="1512"/>
      <c r="L133" s="1518"/>
      <c r="T133" s="1529"/>
      <c r="U133" s="1529"/>
    </row>
    <row r="134" s="1418" customFormat="1" customHeight="1" spans="2:21">
      <c r="B134" s="1472"/>
      <c r="C134" s="1420"/>
      <c r="D134" s="1472"/>
      <c r="E134" s="1473"/>
      <c r="F134" s="1474"/>
      <c r="H134" s="1475"/>
      <c r="J134" s="1517"/>
      <c r="K134" s="1512"/>
      <c r="L134" s="1518"/>
      <c r="T134" s="1529"/>
      <c r="U134" s="1529"/>
    </row>
    <row r="135" s="1418" customFormat="1" customHeight="1" spans="2:21">
      <c r="B135" s="1472"/>
      <c r="C135" s="1420"/>
      <c r="D135" s="1472"/>
      <c r="E135" s="1473"/>
      <c r="F135" s="1474"/>
      <c r="H135" s="1475"/>
      <c r="J135" s="1517"/>
      <c r="K135" s="1512"/>
      <c r="L135" s="1518"/>
      <c r="T135" s="1529"/>
      <c r="U135" s="1529"/>
    </row>
    <row r="136" s="1418" customFormat="1" customHeight="1" spans="2:21">
      <c r="B136" s="1472"/>
      <c r="C136" s="1420"/>
      <c r="D136" s="1472"/>
      <c r="E136" s="1473"/>
      <c r="F136" s="1474"/>
      <c r="H136" s="1475"/>
      <c r="J136" s="1517"/>
      <c r="K136" s="1512"/>
      <c r="L136" s="1518"/>
      <c r="T136" s="1529"/>
      <c r="U136" s="1529"/>
    </row>
    <row r="137" s="1418" customFormat="1" customHeight="1" spans="2:21">
      <c r="B137" s="1472"/>
      <c r="C137" s="1420"/>
      <c r="D137" s="1472"/>
      <c r="E137" s="1473"/>
      <c r="F137" s="1474"/>
      <c r="H137" s="1475"/>
      <c r="J137" s="1517"/>
      <c r="K137" s="1512"/>
      <c r="L137" s="1518"/>
      <c r="T137" s="1529"/>
      <c r="U137" s="1529"/>
    </row>
    <row r="138" s="1418" customFormat="1" customHeight="1" spans="2:21">
      <c r="B138" s="1472"/>
      <c r="C138" s="1420"/>
      <c r="D138" s="1472"/>
      <c r="E138" s="1473"/>
      <c r="F138" s="1474"/>
      <c r="H138" s="1475"/>
      <c r="J138" s="1517"/>
      <c r="K138" s="1512"/>
      <c r="L138" s="1518"/>
      <c r="T138" s="1529"/>
      <c r="U138" s="1529"/>
    </row>
    <row r="139" s="1418" customFormat="1" customHeight="1" spans="2:21">
      <c r="B139" s="1472"/>
      <c r="C139" s="1420"/>
      <c r="D139" s="1472"/>
      <c r="E139" s="1473"/>
      <c r="F139" s="1474"/>
      <c r="H139" s="1475"/>
      <c r="J139" s="1517"/>
      <c r="K139" s="1512"/>
      <c r="L139" s="1518"/>
      <c r="T139" s="1529"/>
      <c r="U139" s="1529"/>
    </row>
    <row r="140" s="1418" customFormat="1" customHeight="1" spans="2:21">
      <c r="B140" s="1472"/>
      <c r="C140" s="1420"/>
      <c r="D140" s="1472"/>
      <c r="E140" s="1473"/>
      <c r="F140" s="1474"/>
      <c r="H140" s="1475"/>
      <c r="J140" s="1517"/>
      <c r="K140" s="1512"/>
      <c r="L140" s="1518"/>
      <c r="T140" s="1529"/>
      <c r="U140" s="1529"/>
    </row>
    <row r="141" s="1418" customFormat="1" customHeight="1" spans="2:21">
      <c r="B141" s="1472"/>
      <c r="C141" s="1420"/>
      <c r="D141" s="1472"/>
      <c r="E141" s="1473"/>
      <c r="F141" s="1474"/>
      <c r="H141" s="1475"/>
      <c r="J141" s="1517"/>
      <c r="K141" s="1512"/>
      <c r="L141" s="1518"/>
      <c r="T141" s="1529"/>
      <c r="U141" s="1529"/>
    </row>
    <row r="142" s="1418" customFormat="1" customHeight="1" spans="2:21">
      <c r="B142" s="1472"/>
      <c r="C142" s="1420"/>
      <c r="D142" s="1472"/>
      <c r="E142" s="1473"/>
      <c r="F142" s="1474"/>
      <c r="H142" s="1475"/>
      <c r="J142" s="1517"/>
      <c r="K142" s="1512"/>
      <c r="L142" s="1518"/>
      <c r="T142" s="1529"/>
      <c r="U142" s="1529"/>
    </row>
    <row r="143" s="1418" customFormat="1" customHeight="1" spans="2:21">
      <c r="B143" s="1472"/>
      <c r="C143" s="1420"/>
      <c r="D143" s="1472"/>
      <c r="E143" s="1473"/>
      <c r="F143" s="1474"/>
      <c r="H143" s="1475"/>
      <c r="J143" s="1517"/>
      <c r="K143" s="1512"/>
      <c r="L143" s="1518"/>
      <c r="T143" s="1529"/>
      <c r="U143" s="1529"/>
    </row>
    <row r="144" s="1418" customFormat="1" customHeight="1" spans="2:21">
      <c r="B144" s="1472"/>
      <c r="C144" s="1420"/>
      <c r="D144" s="1472"/>
      <c r="E144" s="1473"/>
      <c r="F144" s="1474"/>
      <c r="H144" s="1475"/>
      <c r="J144" s="1517"/>
      <c r="K144" s="1512"/>
      <c r="L144" s="1518"/>
      <c r="T144" s="1529"/>
      <c r="U144" s="1529"/>
    </row>
    <row r="145" s="1418" customFormat="1" customHeight="1" spans="2:21">
      <c r="B145" s="1472"/>
      <c r="C145" s="1420"/>
      <c r="D145" s="1472"/>
      <c r="E145" s="1473"/>
      <c r="F145" s="1474"/>
      <c r="H145" s="1475"/>
      <c r="J145" s="1517"/>
      <c r="K145" s="1512"/>
      <c r="L145" s="1518"/>
      <c r="T145" s="1529"/>
      <c r="U145" s="1529"/>
    </row>
    <row r="146" s="1418" customFormat="1" customHeight="1" spans="2:21">
      <c r="B146" s="1472"/>
      <c r="C146" s="1420"/>
      <c r="D146" s="1472"/>
      <c r="E146" s="1473"/>
      <c r="F146" s="1474"/>
      <c r="H146" s="1475"/>
      <c r="J146" s="1517"/>
      <c r="K146" s="1512"/>
      <c r="L146" s="1518"/>
      <c r="T146" s="1529"/>
      <c r="U146" s="1529"/>
    </row>
    <row r="147" s="1418" customFormat="1" customHeight="1" spans="2:21">
      <c r="B147" s="1472"/>
      <c r="C147" s="1420"/>
      <c r="D147" s="1472"/>
      <c r="E147" s="1473"/>
      <c r="F147" s="1474"/>
      <c r="H147" s="1475"/>
      <c r="J147" s="1517"/>
      <c r="K147" s="1512"/>
      <c r="L147" s="1518"/>
      <c r="T147" s="1529"/>
      <c r="U147" s="1529"/>
    </row>
    <row r="148" s="1418" customFormat="1" customHeight="1" spans="2:21">
      <c r="B148" s="1472"/>
      <c r="C148" s="1420"/>
      <c r="D148" s="1472"/>
      <c r="E148" s="1473"/>
      <c r="F148" s="1474"/>
      <c r="H148" s="1475"/>
      <c r="J148" s="1517"/>
      <c r="K148" s="1512"/>
      <c r="L148" s="1518"/>
      <c r="T148" s="1529"/>
      <c r="U148" s="1529"/>
    </row>
    <row r="149" s="1418" customFormat="1" customHeight="1" spans="2:21">
      <c r="B149" s="1472"/>
      <c r="C149" s="1420"/>
      <c r="D149" s="1472"/>
      <c r="E149" s="1473"/>
      <c r="F149" s="1474"/>
      <c r="H149" s="1475"/>
      <c r="J149" s="1517"/>
      <c r="K149" s="1512"/>
      <c r="L149" s="1518"/>
      <c r="T149" s="1529"/>
      <c r="U149" s="1529"/>
    </row>
    <row r="150" s="1418" customFormat="1" customHeight="1" spans="2:21">
      <c r="B150" s="1472"/>
      <c r="C150" s="1420"/>
      <c r="D150" s="1472"/>
      <c r="E150" s="1473"/>
      <c r="F150" s="1474"/>
      <c r="H150" s="1475"/>
      <c r="J150" s="1517"/>
      <c r="K150" s="1512"/>
      <c r="L150" s="1518"/>
      <c r="T150" s="1529"/>
      <c r="U150" s="1529"/>
    </row>
    <row r="151" s="1418" customFormat="1" customHeight="1" spans="2:21">
      <c r="B151" s="1472"/>
      <c r="C151" s="1420"/>
      <c r="D151" s="1472"/>
      <c r="E151" s="1473"/>
      <c r="F151" s="1474"/>
      <c r="H151" s="1475"/>
      <c r="J151" s="1517"/>
      <c r="K151" s="1512"/>
      <c r="L151" s="1518"/>
      <c r="T151" s="1529"/>
      <c r="U151" s="1529"/>
    </row>
    <row r="152" s="1418" customFormat="1" customHeight="1" spans="2:21">
      <c r="B152" s="1472"/>
      <c r="C152" s="1420"/>
      <c r="D152" s="1472"/>
      <c r="E152" s="1473"/>
      <c r="F152" s="1474"/>
      <c r="H152" s="1475"/>
      <c r="J152" s="1517"/>
      <c r="K152" s="1512"/>
      <c r="L152" s="1518"/>
      <c r="T152" s="1529"/>
      <c r="U152" s="1529"/>
    </row>
    <row r="153" s="1418" customFormat="1" customHeight="1" spans="2:21">
      <c r="B153" s="1472"/>
      <c r="C153" s="1420"/>
      <c r="D153" s="1472"/>
      <c r="E153" s="1473"/>
      <c r="F153" s="1474"/>
      <c r="H153" s="1475"/>
      <c r="J153" s="1517"/>
      <c r="K153" s="1512"/>
      <c r="L153" s="1518"/>
      <c r="T153" s="1529"/>
      <c r="U153" s="1529"/>
    </row>
    <row r="154" s="1418" customFormat="1" customHeight="1" spans="2:21">
      <c r="B154" s="1472"/>
      <c r="C154" s="1420"/>
      <c r="D154" s="1472"/>
      <c r="E154" s="1473"/>
      <c r="F154" s="1474"/>
      <c r="H154" s="1475"/>
      <c r="J154" s="1517"/>
      <c r="K154" s="1512"/>
      <c r="L154" s="1518"/>
      <c r="T154" s="1529"/>
      <c r="U154" s="1529"/>
    </row>
    <row r="155" s="1418" customFormat="1" customHeight="1" spans="2:21">
      <c r="B155" s="1472"/>
      <c r="C155" s="1420"/>
      <c r="D155" s="1472"/>
      <c r="E155" s="1473"/>
      <c r="F155" s="1474"/>
      <c r="H155" s="1475"/>
      <c r="J155" s="1517"/>
      <c r="K155" s="1512"/>
      <c r="L155" s="1518"/>
      <c r="T155" s="1529"/>
      <c r="U155" s="1529"/>
    </row>
    <row r="156" s="1418" customFormat="1" customHeight="1" spans="2:21">
      <c r="B156" s="1472"/>
      <c r="C156" s="1420"/>
      <c r="D156" s="1472"/>
      <c r="E156" s="1473"/>
      <c r="F156" s="1474"/>
      <c r="H156" s="1475"/>
      <c r="J156" s="1517"/>
      <c r="K156" s="1512"/>
      <c r="L156" s="1518"/>
      <c r="T156" s="1529"/>
      <c r="U156" s="1529"/>
    </row>
    <row r="157" s="1418" customFormat="1" customHeight="1" spans="2:21">
      <c r="B157" s="1472"/>
      <c r="C157" s="1420"/>
      <c r="D157" s="1472"/>
      <c r="E157" s="1473"/>
      <c r="F157" s="1474"/>
      <c r="H157" s="1475"/>
      <c r="J157" s="1517"/>
      <c r="K157" s="1512"/>
      <c r="L157" s="1518"/>
      <c r="T157" s="1529"/>
      <c r="U157" s="1529"/>
    </row>
    <row r="158" s="1418" customFormat="1" customHeight="1" spans="2:21">
      <c r="B158" s="1472"/>
      <c r="C158" s="1420"/>
      <c r="D158" s="1472"/>
      <c r="E158" s="1473"/>
      <c r="F158" s="1474"/>
      <c r="H158" s="1475"/>
      <c r="J158" s="1517"/>
      <c r="K158" s="1512"/>
      <c r="L158" s="1518"/>
      <c r="T158" s="1529"/>
      <c r="U158" s="1529"/>
    </row>
    <row r="159" s="1418" customFormat="1" customHeight="1" spans="2:21">
      <c r="B159" s="1472"/>
      <c r="C159" s="1420"/>
      <c r="D159" s="1472"/>
      <c r="E159" s="1473"/>
      <c r="F159" s="1474"/>
      <c r="H159" s="1475"/>
      <c r="J159" s="1517"/>
      <c r="K159" s="1512"/>
      <c r="L159" s="1518"/>
      <c r="T159" s="1529"/>
      <c r="U159" s="1529"/>
    </row>
    <row r="160" s="1418" customFormat="1" customHeight="1" spans="2:21">
      <c r="B160" s="1472"/>
      <c r="C160" s="1420"/>
      <c r="D160" s="1472"/>
      <c r="E160" s="1473"/>
      <c r="F160" s="1474"/>
      <c r="H160" s="1475"/>
      <c r="J160" s="1517"/>
      <c r="K160" s="1512"/>
      <c r="L160" s="1518"/>
      <c r="T160" s="1529"/>
      <c r="U160" s="1529"/>
    </row>
    <row r="161" s="1418" customFormat="1" customHeight="1" spans="2:21">
      <c r="B161" s="1472"/>
      <c r="C161" s="1420"/>
      <c r="D161" s="1472"/>
      <c r="E161" s="1473"/>
      <c r="F161" s="1474"/>
      <c r="H161" s="1475"/>
      <c r="J161" s="1517"/>
      <c r="K161" s="1512"/>
      <c r="L161" s="1518"/>
      <c r="T161" s="1529"/>
      <c r="U161" s="1529"/>
    </row>
    <row r="162" s="1418" customFormat="1" customHeight="1" spans="2:21">
      <c r="B162" s="1472"/>
      <c r="C162" s="1420"/>
      <c r="D162" s="1472"/>
      <c r="E162" s="1473"/>
      <c r="F162" s="1474"/>
      <c r="H162" s="1475"/>
      <c r="J162" s="1517"/>
      <c r="K162" s="1512"/>
      <c r="L162" s="1518"/>
      <c r="T162" s="1529"/>
      <c r="U162" s="1529"/>
    </row>
    <row r="163" s="1418" customFormat="1" customHeight="1" spans="2:21">
      <c r="B163" s="1472"/>
      <c r="C163" s="1420"/>
      <c r="D163" s="1472"/>
      <c r="E163" s="1473"/>
      <c r="F163" s="1474"/>
      <c r="H163" s="1475"/>
      <c r="J163" s="1517"/>
      <c r="K163" s="1512"/>
      <c r="L163" s="1518"/>
      <c r="T163" s="1529"/>
      <c r="U163" s="1529"/>
    </row>
    <row r="164" s="1418" customFormat="1" customHeight="1" spans="2:21">
      <c r="B164" s="1472"/>
      <c r="C164" s="1420"/>
      <c r="D164" s="1472"/>
      <c r="E164" s="1473"/>
      <c r="F164" s="1474"/>
      <c r="H164" s="1475"/>
      <c r="J164" s="1517"/>
      <c r="K164" s="1512"/>
      <c r="L164" s="1518"/>
      <c r="T164" s="1529"/>
      <c r="U164" s="1529"/>
    </row>
    <row r="165" s="1418" customFormat="1" customHeight="1" spans="2:21">
      <c r="B165" s="1472"/>
      <c r="C165" s="1420"/>
      <c r="D165" s="1472"/>
      <c r="E165" s="1473"/>
      <c r="F165" s="1474"/>
      <c r="H165" s="1475"/>
      <c r="J165" s="1517"/>
      <c r="K165" s="1512"/>
      <c r="L165" s="1518"/>
      <c r="T165" s="1529"/>
      <c r="U165" s="1529"/>
    </row>
    <row r="166" s="1418" customFormat="1" customHeight="1" spans="2:21">
      <c r="B166" s="1472"/>
      <c r="C166" s="1420"/>
      <c r="D166" s="1472"/>
      <c r="E166" s="1473"/>
      <c r="F166" s="1474"/>
      <c r="H166" s="1475"/>
      <c r="J166" s="1517"/>
      <c r="K166" s="1512"/>
      <c r="L166" s="1518"/>
      <c r="T166" s="1529"/>
      <c r="U166" s="1529"/>
    </row>
    <row r="167" s="1418" customFormat="1" customHeight="1" spans="2:21">
      <c r="B167" s="1472"/>
      <c r="C167" s="1420"/>
      <c r="D167" s="1472"/>
      <c r="E167" s="1473"/>
      <c r="F167" s="1474"/>
      <c r="H167" s="1475"/>
      <c r="J167" s="1517"/>
      <c r="K167" s="1512"/>
      <c r="L167" s="1518"/>
      <c r="T167" s="1529"/>
      <c r="U167" s="1529"/>
    </row>
    <row r="168" s="1418" customFormat="1" customHeight="1" spans="2:21">
      <c r="B168" s="1472"/>
      <c r="C168" s="1420"/>
      <c r="D168" s="1472"/>
      <c r="E168" s="1473"/>
      <c r="F168" s="1474"/>
      <c r="H168" s="1475"/>
      <c r="J168" s="1517"/>
      <c r="K168" s="1512"/>
      <c r="L168" s="1518"/>
      <c r="T168" s="1529"/>
      <c r="U168" s="1529"/>
    </row>
    <row r="169" s="1418" customFormat="1" customHeight="1" spans="2:21">
      <c r="B169" s="1472"/>
      <c r="C169" s="1420"/>
      <c r="D169" s="1472"/>
      <c r="E169" s="1473"/>
      <c r="F169" s="1474"/>
      <c r="H169" s="1475"/>
      <c r="J169" s="1517"/>
      <c r="K169" s="1512"/>
      <c r="L169" s="1518"/>
      <c r="T169" s="1529"/>
      <c r="U169" s="1529"/>
    </row>
    <row r="170" s="1418" customFormat="1" customHeight="1" spans="2:21">
      <c r="B170" s="1472"/>
      <c r="C170" s="1420"/>
      <c r="D170" s="1472"/>
      <c r="E170" s="1473"/>
      <c r="F170" s="1474"/>
      <c r="H170" s="1475"/>
      <c r="J170" s="1517"/>
      <c r="K170" s="1512"/>
      <c r="L170" s="1518"/>
      <c r="T170" s="1529"/>
      <c r="U170" s="1529"/>
    </row>
    <row r="171" s="1418" customFormat="1" customHeight="1" spans="2:21">
      <c r="B171" s="1472"/>
      <c r="C171" s="1420"/>
      <c r="D171" s="1472"/>
      <c r="E171" s="1473"/>
      <c r="F171" s="1474"/>
      <c r="H171" s="1475"/>
      <c r="J171" s="1517"/>
      <c r="K171" s="1512"/>
      <c r="L171" s="1518"/>
      <c r="T171" s="1529"/>
      <c r="U171" s="1529"/>
    </row>
    <row r="172" s="1418" customFormat="1" customHeight="1" spans="2:21">
      <c r="B172" s="1472"/>
      <c r="C172" s="1420"/>
      <c r="D172" s="1472"/>
      <c r="E172" s="1473"/>
      <c r="F172" s="1474"/>
      <c r="H172" s="1475"/>
      <c r="J172" s="1517"/>
      <c r="K172" s="1512"/>
      <c r="L172" s="1518"/>
      <c r="T172" s="1529"/>
      <c r="U172" s="1529"/>
    </row>
    <row r="173" s="1418" customFormat="1" customHeight="1" spans="2:21">
      <c r="B173" s="1472"/>
      <c r="C173" s="1420"/>
      <c r="D173" s="1472"/>
      <c r="E173" s="1473"/>
      <c r="F173" s="1474"/>
      <c r="H173" s="1475"/>
      <c r="J173" s="1517"/>
      <c r="K173" s="1512"/>
      <c r="L173" s="1518"/>
      <c r="T173" s="1529"/>
      <c r="U173" s="1529"/>
    </row>
    <row r="174" s="1418" customFormat="1" customHeight="1" spans="2:21">
      <c r="B174" s="1472"/>
      <c r="C174" s="1420"/>
      <c r="D174" s="1472"/>
      <c r="E174" s="1473"/>
      <c r="F174" s="1474"/>
      <c r="H174" s="1475"/>
      <c r="J174" s="1517"/>
      <c r="K174" s="1512"/>
      <c r="L174" s="1518"/>
      <c r="T174" s="1529"/>
      <c r="U174" s="1529"/>
    </row>
    <row r="175" s="1418" customFormat="1" customHeight="1" spans="2:21">
      <c r="B175" s="1472"/>
      <c r="C175" s="1420"/>
      <c r="D175" s="1472"/>
      <c r="E175" s="1473"/>
      <c r="F175" s="1474"/>
      <c r="H175" s="1475"/>
      <c r="J175" s="1517"/>
      <c r="K175" s="1512"/>
      <c r="L175" s="1518"/>
      <c r="T175" s="1529"/>
      <c r="U175" s="1529"/>
    </row>
    <row r="176" s="1418" customFormat="1" customHeight="1" spans="2:21">
      <c r="B176" s="1472"/>
      <c r="C176" s="1420"/>
      <c r="D176" s="1472"/>
      <c r="E176" s="1473"/>
      <c r="F176" s="1474"/>
      <c r="H176" s="1475"/>
      <c r="J176" s="1517"/>
      <c r="K176" s="1512"/>
      <c r="L176" s="1518"/>
      <c r="T176" s="1529"/>
      <c r="U176" s="1529"/>
    </row>
    <row r="177" s="1418" customFormat="1" customHeight="1" spans="2:21">
      <c r="B177" s="1472"/>
      <c r="C177" s="1420"/>
      <c r="D177" s="1472"/>
      <c r="E177" s="1473"/>
      <c r="F177" s="1474"/>
      <c r="H177" s="1475"/>
      <c r="J177" s="1517"/>
      <c r="K177" s="1512"/>
      <c r="L177" s="1518"/>
      <c r="T177" s="1529"/>
      <c r="U177" s="1529"/>
    </row>
    <row r="178" s="1418" customFormat="1" customHeight="1" spans="2:21">
      <c r="B178" s="1472"/>
      <c r="C178" s="1420"/>
      <c r="D178" s="1472"/>
      <c r="E178" s="1473"/>
      <c r="F178" s="1474"/>
      <c r="H178" s="1475"/>
      <c r="J178" s="1517"/>
      <c r="K178" s="1512"/>
      <c r="L178" s="1518"/>
      <c r="T178" s="1529"/>
      <c r="U178" s="1529"/>
    </row>
    <row r="179" s="1418" customFormat="1" customHeight="1" spans="2:21">
      <c r="B179" s="1472"/>
      <c r="C179" s="1420"/>
      <c r="D179" s="1472"/>
      <c r="E179" s="1473"/>
      <c r="F179" s="1474"/>
      <c r="H179" s="1475"/>
      <c r="J179" s="1517"/>
      <c r="K179" s="1512"/>
      <c r="L179" s="1518"/>
      <c r="T179" s="1529"/>
      <c r="U179" s="1529"/>
    </row>
    <row r="180" s="1418" customFormat="1" customHeight="1" spans="2:21">
      <c r="B180" s="1472"/>
      <c r="C180" s="1420"/>
      <c r="D180" s="1472"/>
      <c r="E180" s="1473"/>
      <c r="F180" s="1474"/>
      <c r="H180" s="1475"/>
      <c r="J180" s="1517"/>
      <c r="K180" s="1512"/>
      <c r="L180" s="1518"/>
      <c r="T180" s="1529"/>
      <c r="U180" s="1529"/>
    </row>
    <row r="181" s="1418" customFormat="1" customHeight="1" spans="2:21">
      <c r="B181" s="1472"/>
      <c r="C181" s="1420"/>
      <c r="D181" s="1472"/>
      <c r="E181" s="1473"/>
      <c r="F181" s="1474"/>
      <c r="H181" s="1475"/>
      <c r="J181" s="1517"/>
      <c r="K181" s="1512"/>
      <c r="L181" s="1518"/>
      <c r="T181" s="1529"/>
      <c r="U181" s="1529"/>
    </row>
    <row r="182" s="1418" customFormat="1" customHeight="1" spans="2:21">
      <c r="B182" s="1472"/>
      <c r="C182" s="1420"/>
      <c r="D182" s="1472"/>
      <c r="E182" s="1473"/>
      <c r="F182" s="1474"/>
      <c r="H182" s="1475"/>
      <c r="J182" s="1517"/>
      <c r="K182" s="1512"/>
      <c r="L182" s="1518"/>
      <c r="T182" s="1529"/>
      <c r="U182" s="1529"/>
    </row>
    <row r="183" s="1418" customFormat="1" customHeight="1" spans="2:21">
      <c r="B183" s="1472"/>
      <c r="C183" s="1420"/>
      <c r="D183" s="1472"/>
      <c r="E183" s="1473"/>
      <c r="F183" s="1474"/>
      <c r="H183" s="1475"/>
      <c r="J183" s="1517"/>
      <c r="K183" s="1512"/>
      <c r="L183" s="1518"/>
      <c r="T183" s="1529"/>
      <c r="U183" s="1529"/>
    </row>
    <row r="184" s="1418" customFormat="1" customHeight="1" spans="2:21">
      <c r="B184" s="1472"/>
      <c r="C184" s="1420"/>
      <c r="D184" s="1472"/>
      <c r="E184" s="1473"/>
      <c r="F184" s="1474"/>
      <c r="H184" s="1475"/>
      <c r="J184" s="1517"/>
      <c r="K184" s="1512"/>
      <c r="L184" s="1518"/>
      <c r="T184" s="1529"/>
      <c r="U184" s="1529"/>
    </row>
    <row r="185" s="1418" customFormat="1" customHeight="1" spans="2:21">
      <c r="B185" s="1472"/>
      <c r="C185" s="1420"/>
      <c r="D185" s="1472"/>
      <c r="E185" s="1473"/>
      <c r="F185" s="1474"/>
      <c r="H185" s="1475"/>
      <c r="J185" s="1517"/>
      <c r="K185" s="1512"/>
      <c r="L185" s="1518"/>
      <c r="T185" s="1529"/>
      <c r="U185" s="1529"/>
    </row>
    <row r="186" s="1418" customFormat="1" customHeight="1" spans="2:21">
      <c r="B186" s="1472"/>
      <c r="C186" s="1420"/>
      <c r="D186" s="1472"/>
      <c r="E186" s="1473"/>
      <c r="F186" s="1474"/>
      <c r="H186" s="1475"/>
      <c r="J186" s="1517"/>
      <c r="K186" s="1512"/>
      <c r="L186" s="1518"/>
      <c r="T186" s="1529"/>
      <c r="U186" s="1529"/>
    </row>
    <row r="187" s="1418" customFormat="1" customHeight="1" spans="2:21">
      <c r="B187" s="1472"/>
      <c r="C187" s="1420"/>
      <c r="D187" s="1472"/>
      <c r="E187" s="1473"/>
      <c r="F187" s="1474"/>
      <c r="H187" s="1475"/>
      <c r="J187" s="1517"/>
      <c r="K187" s="1512"/>
      <c r="L187" s="1518"/>
      <c r="T187" s="1529"/>
      <c r="U187" s="1529"/>
    </row>
    <row r="188" s="1418" customFormat="1" customHeight="1" spans="2:21">
      <c r="B188" s="1472"/>
      <c r="C188" s="1420"/>
      <c r="D188" s="1472"/>
      <c r="E188" s="1473"/>
      <c r="F188" s="1474"/>
      <c r="H188" s="1475"/>
      <c r="J188" s="1517"/>
      <c r="K188" s="1512"/>
      <c r="L188" s="1518"/>
      <c r="T188" s="1529"/>
      <c r="U188" s="1529"/>
    </row>
    <row r="189" s="1418" customFormat="1" customHeight="1" spans="2:21">
      <c r="B189" s="1472"/>
      <c r="C189" s="1420"/>
      <c r="D189" s="1472"/>
      <c r="E189" s="1473"/>
      <c r="F189" s="1474"/>
      <c r="H189" s="1475"/>
      <c r="J189" s="1517"/>
      <c r="K189" s="1512"/>
      <c r="L189" s="1518"/>
      <c r="T189" s="1529"/>
      <c r="U189" s="1529"/>
    </row>
    <row r="190" s="1418" customFormat="1" customHeight="1" spans="2:21">
      <c r="B190" s="1472"/>
      <c r="C190" s="1420"/>
      <c r="D190" s="1472"/>
      <c r="E190" s="1473"/>
      <c r="F190" s="1474"/>
      <c r="H190" s="1475"/>
      <c r="J190" s="1517"/>
      <c r="K190" s="1512"/>
      <c r="L190" s="1518"/>
      <c r="T190" s="1529"/>
      <c r="U190" s="1529"/>
    </row>
    <row r="191" s="1418" customFormat="1" customHeight="1" spans="2:21">
      <c r="B191" s="1472"/>
      <c r="C191" s="1420"/>
      <c r="D191" s="1472"/>
      <c r="E191" s="1473"/>
      <c r="F191" s="1474"/>
      <c r="H191" s="1475"/>
      <c r="J191" s="1517"/>
      <c r="K191" s="1512"/>
      <c r="L191" s="1518"/>
      <c r="T191" s="1529"/>
      <c r="U191" s="1529"/>
    </row>
    <row r="192" s="1418" customFormat="1" customHeight="1" spans="2:21">
      <c r="B192" s="1472"/>
      <c r="C192" s="1420"/>
      <c r="D192" s="1472"/>
      <c r="E192" s="1473"/>
      <c r="F192" s="1474"/>
      <c r="H192" s="1475"/>
      <c r="J192" s="1517"/>
      <c r="K192" s="1512"/>
      <c r="L192" s="1518"/>
      <c r="T192" s="1529"/>
      <c r="U192" s="1529"/>
    </row>
    <row r="193" s="1418" customFormat="1" customHeight="1" spans="2:21">
      <c r="B193" s="1472"/>
      <c r="C193" s="1420"/>
      <c r="D193" s="1472"/>
      <c r="E193" s="1473"/>
      <c r="F193" s="1474"/>
      <c r="H193" s="1475"/>
      <c r="J193" s="1517"/>
      <c r="K193" s="1512"/>
      <c r="L193" s="1518"/>
      <c r="T193" s="1529"/>
      <c r="U193" s="1529"/>
    </row>
    <row r="194" s="1418" customFormat="1" customHeight="1" spans="2:21">
      <c r="B194" s="1472"/>
      <c r="C194" s="1420"/>
      <c r="D194" s="1472"/>
      <c r="E194" s="1473"/>
      <c r="F194" s="1474"/>
      <c r="H194" s="1475"/>
      <c r="J194" s="1517"/>
      <c r="K194" s="1512"/>
      <c r="L194" s="1518"/>
      <c r="T194" s="1529"/>
      <c r="U194" s="1529"/>
    </row>
    <row r="195" s="1418" customFormat="1" customHeight="1" spans="2:21">
      <c r="B195" s="1472"/>
      <c r="C195" s="1420"/>
      <c r="D195" s="1472"/>
      <c r="E195" s="1473"/>
      <c r="F195" s="1474"/>
      <c r="H195" s="1475"/>
      <c r="J195" s="1517"/>
      <c r="K195" s="1512"/>
      <c r="L195" s="1518"/>
      <c r="T195" s="1529"/>
      <c r="U195" s="1529"/>
    </row>
    <row r="196" s="1418" customFormat="1" customHeight="1" spans="2:21">
      <c r="B196" s="1472"/>
      <c r="C196" s="1420"/>
      <c r="D196" s="1472"/>
      <c r="E196" s="1473"/>
      <c r="F196" s="1474"/>
      <c r="H196" s="1475"/>
      <c r="J196" s="1517"/>
      <c r="K196" s="1512"/>
      <c r="L196" s="1518"/>
      <c r="T196" s="1529"/>
      <c r="U196" s="1529"/>
    </row>
    <row r="197" s="1418" customFormat="1" customHeight="1" spans="2:21">
      <c r="B197" s="1472"/>
      <c r="C197" s="1420"/>
      <c r="D197" s="1472"/>
      <c r="E197" s="1473"/>
      <c r="F197" s="1474"/>
      <c r="H197" s="1475"/>
      <c r="J197" s="1517"/>
      <c r="K197" s="1512"/>
      <c r="L197" s="1518"/>
      <c r="T197" s="1529"/>
      <c r="U197" s="1529"/>
    </row>
    <row r="198" s="1418" customFormat="1" customHeight="1" spans="2:21">
      <c r="B198" s="1472"/>
      <c r="C198" s="1420"/>
      <c r="D198" s="1472"/>
      <c r="E198" s="1473"/>
      <c r="F198" s="1474"/>
      <c r="H198" s="1475"/>
      <c r="J198" s="1517"/>
      <c r="K198" s="1512"/>
      <c r="L198" s="1518"/>
      <c r="T198" s="1529"/>
      <c r="U198" s="1529"/>
    </row>
    <row r="199" s="1418" customFormat="1" customHeight="1" spans="2:21">
      <c r="B199" s="1472"/>
      <c r="C199" s="1420"/>
      <c r="D199" s="1472"/>
      <c r="E199" s="1473"/>
      <c r="F199" s="1474"/>
      <c r="H199" s="1475"/>
      <c r="J199" s="1517"/>
      <c r="K199" s="1512"/>
      <c r="L199" s="1518"/>
      <c r="T199" s="1529"/>
      <c r="U199" s="1529"/>
    </row>
    <row r="200" s="1418" customFormat="1" customHeight="1" spans="2:21">
      <c r="B200" s="1472"/>
      <c r="C200" s="1420"/>
      <c r="D200" s="1472"/>
      <c r="E200" s="1473"/>
      <c r="F200" s="1474"/>
      <c r="H200" s="1475"/>
      <c r="J200" s="1517"/>
      <c r="K200" s="1512"/>
      <c r="L200" s="1518"/>
      <c r="T200" s="1529"/>
      <c r="U200" s="1529"/>
    </row>
    <row r="201" s="1418" customFormat="1" customHeight="1" spans="2:21">
      <c r="B201" s="1472"/>
      <c r="C201" s="1420"/>
      <c r="D201" s="1472"/>
      <c r="E201" s="1473"/>
      <c r="F201" s="1474"/>
      <c r="H201" s="1475"/>
      <c r="J201" s="1517"/>
      <c r="K201" s="1512"/>
      <c r="L201" s="1518"/>
      <c r="T201" s="1529"/>
      <c r="U201" s="1529"/>
    </row>
    <row r="202" s="1418" customFormat="1" customHeight="1" spans="2:21">
      <c r="B202" s="1472"/>
      <c r="C202" s="1420"/>
      <c r="D202" s="1472"/>
      <c r="E202" s="1473"/>
      <c r="F202" s="1474"/>
      <c r="H202" s="1475"/>
      <c r="J202" s="1517"/>
      <c r="K202" s="1512"/>
      <c r="L202" s="1518"/>
      <c r="T202" s="1529"/>
      <c r="U202" s="1529"/>
    </row>
    <row r="203" s="1418" customFormat="1" customHeight="1" spans="2:21">
      <c r="B203" s="1472"/>
      <c r="C203" s="1420"/>
      <c r="D203" s="1472"/>
      <c r="E203" s="1473"/>
      <c r="F203" s="1474"/>
      <c r="H203" s="1475"/>
      <c r="J203" s="1517"/>
      <c r="K203" s="1512"/>
      <c r="L203" s="1518"/>
      <c r="T203" s="1529"/>
      <c r="U203" s="1529"/>
    </row>
    <row r="204" s="1418" customFormat="1" customHeight="1" spans="2:21">
      <c r="B204" s="1472"/>
      <c r="C204" s="1420"/>
      <c r="D204" s="1472"/>
      <c r="E204" s="1473"/>
      <c r="F204" s="1474"/>
      <c r="H204" s="1475"/>
      <c r="J204" s="1517"/>
      <c r="K204" s="1512"/>
      <c r="L204" s="1518"/>
      <c r="T204" s="1529"/>
      <c r="U204" s="1529"/>
    </row>
    <row r="205" s="1418" customFormat="1" customHeight="1" spans="2:21">
      <c r="B205" s="1472"/>
      <c r="C205" s="1420"/>
      <c r="D205" s="1472"/>
      <c r="E205" s="1473"/>
      <c r="F205" s="1474"/>
      <c r="H205" s="1475"/>
      <c r="J205" s="1517"/>
      <c r="K205" s="1512"/>
      <c r="L205" s="1518"/>
      <c r="T205" s="1529"/>
      <c r="U205" s="1529"/>
    </row>
    <row r="206" s="1418" customFormat="1" customHeight="1" spans="2:21">
      <c r="B206" s="1472"/>
      <c r="C206" s="1420"/>
      <c r="D206" s="1472"/>
      <c r="E206" s="1473"/>
      <c r="F206" s="1474"/>
      <c r="H206" s="1475"/>
      <c r="J206" s="1517"/>
      <c r="K206" s="1512"/>
      <c r="L206" s="1518"/>
      <c r="T206" s="1529"/>
      <c r="U206" s="1529"/>
    </row>
    <row r="207" s="1418" customFormat="1" customHeight="1" spans="2:21">
      <c r="B207" s="1472"/>
      <c r="C207" s="1420"/>
      <c r="D207" s="1472"/>
      <c r="E207" s="1473"/>
      <c r="F207" s="1474"/>
      <c r="H207" s="1475"/>
      <c r="J207" s="1517"/>
      <c r="K207" s="1512"/>
      <c r="L207" s="1518"/>
      <c r="T207" s="1529"/>
      <c r="U207" s="1529"/>
    </row>
    <row r="208" s="1418" customFormat="1" customHeight="1" spans="2:21">
      <c r="B208" s="1472"/>
      <c r="C208" s="1420"/>
      <c r="D208" s="1472"/>
      <c r="E208" s="1473"/>
      <c r="F208" s="1474"/>
      <c r="H208" s="1475"/>
      <c r="J208" s="1517"/>
      <c r="K208" s="1512"/>
      <c r="L208" s="1518"/>
      <c r="T208" s="1529"/>
      <c r="U208" s="1529"/>
    </row>
    <row r="209" s="1418" customFormat="1" customHeight="1" spans="2:21">
      <c r="B209" s="1472"/>
      <c r="C209" s="1420"/>
      <c r="D209" s="1472"/>
      <c r="E209" s="1473"/>
      <c r="F209" s="1474"/>
      <c r="H209" s="1475"/>
      <c r="J209" s="1517"/>
      <c r="K209" s="1512"/>
      <c r="L209" s="1518"/>
      <c r="T209" s="1529"/>
      <c r="U209" s="1529"/>
    </row>
    <row r="210" s="1418" customFormat="1" customHeight="1" spans="2:21">
      <c r="B210" s="1472"/>
      <c r="C210" s="1420"/>
      <c r="D210" s="1472"/>
      <c r="E210" s="1473"/>
      <c r="F210" s="1474"/>
      <c r="H210" s="1475"/>
      <c r="J210" s="1517"/>
      <c r="K210" s="1512"/>
      <c r="L210" s="1518"/>
      <c r="T210" s="1529"/>
      <c r="U210" s="1529"/>
    </row>
    <row r="211" s="1418" customFormat="1" customHeight="1" spans="2:21">
      <c r="B211" s="1472"/>
      <c r="C211" s="1420"/>
      <c r="D211" s="1472"/>
      <c r="E211" s="1473"/>
      <c r="F211" s="1474"/>
      <c r="H211" s="1475"/>
      <c r="J211" s="1517"/>
      <c r="K211" s="1512"/>
      <c r="L211" s="1518"/>
      <c r="T211" s="1529"/>
      <c r="U211" s="1529"/>
    </row>
    <row r="212" s="1418" customFormat="1" customHeight="1" spans="2:21">
      <c r="B212" s="1472"/>
      <c r="C212" s="1420"/>
      <c r="D212" s="1472"/>
      <c r="E212" s="1473"/>
      <c r="F212" s="1474"/>
      <c r="H212" s="1475"/>
      <c r="J212" s="1517"/>
      <c r="K212" s="1512"/>
      <c r="L212" s="1518"/>
      <c r="T212" s="1529"/>
      <c r="U212" s="1529"/>
    </row>
    <row r="213" s="1418" customFormat="1" customHeight="1" spans="2:21">
      <c r="B213" s="1472"/>
      <c r="C213" s="1420"/>
      <c r="D213" s="1472"/>
      <c r="E213" s="1473"/>
      <c r="F213" s="1474"/>
      <c r="H213" s="1475"/>
      <c r="J213" s="1517"/>
      <c r="K213" s="1512"/>
      <c r="L213" s="1518"/>
      <c r="T213" s="1529"/>
      <c r="U213" s="1529"/>
    </row>
    <row r="214" s="1418" customFormat="1" customHeight="1" spans="2:21">
      <c r="B214" s="1472"/>
      <c r="C214" s="1420"/>
      <c r="D214" s="1472"/>
      <c r="E214" s="1473"/>
      <c r="F214" s="1474"/>
      <c r="H214" s="1475"/>
      <c r="J214" s="1517"/>
      <c r="K214" s="1512"/>
      <c r="L214" s="1518"/>
      <c r="T214" s="1529"/>
      <c r="U214" s="1529"/>
    </row>
    <row r="215" s="1418" customFormat="1" customHeight="1" spans="2:21">
      <c r="B215" s="1472"/>
      <c r="C215" s="1420"/>
      <c r="D215" s="1472"/>
      <c r="E215" s="1473"/>
      <c r="F215" s="1474"/>
      <c r="H215" s="1475"/>
      <c r="J215" s="1517"/>
      <c r="K215" s="1512"/>
      <c r="L215" s="1518"/>
      <c r="T215" s="1529"/>
      <c r="U215" s="1529"/>
    </row>
    <row r="216" s="1418" customFormat="1" customHeight="1" spans="2:21">
      <c r="B216" s="1472"/>
      <c r="C216" s="1420"/>
      <c r="D216" s="1472"/>
      <c r="E216" s="1473"/>
      <c r="F216" s="1474"/>
      <c r="H216" s="1475"/>
      <c r="J216" s="1517"/>
      <c r="K216" s="1512"/>
      <c r="L216" s="1518"/>
      <c r="T216" s="1529"/>
      <c r="U216" s="1529"/>
    </row>
    <row r="217" s="1418" customFormat="1" customHeight="1" spans="2:21">
      <c r="B217" s="1472"/>
      <c r="C217" s="1420"/>
      <c r="D217" s="1472"/>
      <c r="E217" s="1473"/>
      <c r="F217" s="1474"/>
      <c r="H217" s="1475"/>
      <c r="J217" s="1517"/>
      <c r="K217" s="1512"/>
      <c r="L217" s="1518"/>
      <c r="T217" s="1529"/>
      <c r="U217" s="1529"/>
    </row>
    <row r="218" s="1418" customFormat="1" customHeight="1" spans="2:21">
      <c r="B218" s="1472"/>
      <c r="C218" s="1420"/>
      <c r="D218" s="1472"/>
      <c r="E218" s="1473"/>
      <c r="F218" s="1474"/>
      <c r="H218" s="1475"/>
      <c r="J218" s="1517"/>
      <c r="K218" s="1512"/>
      <c r="L218" s="1518"/>
      <c r="T218" s="1529"/>
      <c r="U218" s="1529"/>
    </row>
    <row r="219" s="1418" customFormat="1" customHeight="1" spans="2:21">
      <c r="B219" s="1472"/>
      <c r="C219" s="1420"/>
      <c r="D219" s="1472"/>
      <c r="E219" s="1473"/>
      <c r="F219" s="1474"/>
      <c r="H219" s="1475"/>
      <c r="J219" s="1517"/>
      <c r="K219" s="1512"/>
      <c r="L219" s="1518"/>
      <c r="T219" s="1529"/>
      <c r="U219" s="1529"/>
    </row>
    <row r="220" s="1418" customFormat="1" customHeight="1" spans="2:21">
      <c r="B220" s="1472"/>
      <c r="C220" s="1420"/>
      <c r="D220" s="1472"/>
      <c r="E220" s="1473"/>
      <c r="F220" s="1474"/>
      <c r="H220" s="1475"/>
      <c r="J220" s="1517"/>
      <c r="K220" s="1512"/>
      <c r="L220" s="1518"/>
      <c r="T220" s="1529"/>
      <c r="U220" s="1529"/>
    </row>
    <row r="221" s="1418" customFormat="1" customHeight="1" spans="2:21">
      <c r="B221" s="1472"/>
      <c r="C221" s="1420"/>
      <c r="D221" s="1472"/>
      <c r="E221" s="1473"/>
      <c r="F221" s="1474"/>
      <c r="H221" s="1475"/>
      <c r="J221" s="1517"/>
      <c r="K221" s="1512"/>
      <c r="L221" s="1518"/>
      <c r="T221" s="1529"/>
      <c r="U221" s="1529"/>
    </row>
    <row r="222" s="1418" customFormat="1" customHeight="1" spans="2:21">
      <c r="B222" s="1472"/>
      <c r="C222" s="1420"/>
      <c r="D222" s="1472"/>
      <c r="E222" s="1473"/>
      <c r="F222" s="1474"/>
      <c r="H222" s="1475"/>
      <c r="J222" s="1517"/>
      <c r="K222" s="1512"/>
      <c r="L222" s="1518"/>
      <c r="T222" s="1529"/>
      <c r="U222" s="1529"/>
    </row>
    <row r="223" s="1418" customFormat="1" customHeight="1" spans="2:21">
      <c r="B223" s="1472"/>
      <c r="C223" s="1420"/>
      <c r="D223" s="1472"/>
      <c r="E223" s="1473"/>
      <c r="F223" s="1474"/>
      <c r="H223" s="1475"/>
      <c r="J223" s="1517"/>
      <c r="K223" s="1512"/>
      <c r="L223" s="1518"/>
      <c r="T223" s="1529"/>
      <c r="U223" s="1529"/>
    </row>
    <row r="224" s="1418" customFormat="1" customHeight="1" spans="2:21">
      <c r="B224" s="1472"/>
      <c r="C224" s="1420"/>
      <c r="D224" s="1472"/>
      <c r="E224" s="1473"/>
      <c r="F224" s="1474"/>
      <c r="H224" s="1475"/>
      <c r="J224" s="1517"/>
      <c r="K224" s="1512"/>
      <c r="L224" s="1518"/>
      <c r="T224" s="1529"/>
      <c r="U224" s="1529"/>
    </row>
    <row r="225" s="1418" customFormat="1" customHeight="1" spans="2:21">
      <c r="B225" s="1472"/>
      <c r="C225" s="1420"/>
      <c r="D225" s="1472"/>
      <c r="E225" s="1473"/>
      <c r="F225" s="1474"/>
      <c r="H225" s="1475"/>
      <c r="J225" s="1517"/>
      <c r="K225" s="1512"/>
      <c r="L225" s="1518"/>
      <c r="T225" s="1529"/>
      <c r="U225" s="1529"/>
    </row>
    <row r="226" s="1418" customFormat="1" customHeight="1" spans="2:21">
      <c r="B226" s="1472"/>
      <c r="C226" s="1420"/>
      <c r="D226" s="1472"/>
      <c r="E226" s="1473"/>
      <c r="F226" s="1474"/>
      <c r="H226" s="1475"/>
      <c r="J226" s="1517"/>
      <c r="K226" s="1512"/>
      <c r="L226" s="1518"/>
      <c r="T226" s="1529"/>
      <c r="U226" s="1529"/>
    </row>
    <row r="227" s="1418" customFormat="1" customHeight="1" spans="2:21">
      <c r="B227" s="1472"/>
      <c r="C227" s="1420"/>
      <c r="D227" s="1472"/>
      <c r="E227" s="1473"/>
      <c r="F227" s="1474"/>
      <c r="H227" s="1475"/>
      <c r="J227" s="1517"/>
      <c r="K227" s="1512"/>
      <c r="L227" s="1518"/>
      <c r="T227" s="1529"/>
      <c r="U227" s="1529"/>
    </row>
    <row r="228" s="1418" customFormat="1" customHeight="1" spans="2:21">
      <c r="B228" s="1472"/>
      <c r="C228" s="1420"/>
      <c r="D228" s="1472"/>
      <c r="E228" s="1473"/>
      <c r="F228" s="1474"/>
      <c r="H228" s="1475"/>
      <c r="J228" s="1517"/>
      <c r="K228" s="1512"/>
      <c r="L228" s="1518"/>
      <c r="T228" s="1529"/>
      <c r="U228" s="1529"/>
    </row>
    <row r="229" s="1418" customFormat="1" customHeight="1" spans="2:21">
      <c r="B229" s="1472"/>
      <c r="C229" s="1420"/>
      <c r="D229" s="1472"/>
      <c r="E229" s="1473"/>
      <c r="F229" s="1474"/>
      <c r="H229" s="1475"/>
      <c r="J229" s="1517"/>
      <c r="K229" s="1512"/>
      <c r="L229" s="1518"/>
      <c r="T229" s="1529"/>
      <c r="U229" s="1529"/>
    </row>
    <row r="230" s="1418" customFormat="1" customHeight="1" spans="2:21">
      <c r="B230" s="1472"/>
      <c r="C230" s="1420"/>
      <c r="D230" s="1472"/>
      <c r="E230" s="1473"/>
      <c r="F230" s="1474"/>
      <c r="H230" s="1475"/>
      <c r="J230" s="1517"/>
      <c r="K230" s="1512"/>
      <c r="L230" s="1518"/>
      <c r="T230" s="1529"/>
      <c r="U230" s="1529"/>
    </row>
    <row r="231" s="1418" customFormat="1" customHeight="1" spans="2:21">
      <c r="B231" s="1472"/>
      <c r="C231" s="1420"/>
      <c r="D231" s="1472"/>
      <c r="E231" s="1473"/>
      <c r="F231" s="1474"/>
      <c r="H231" s="1475"/>
      <c r="J231" s="1517"/>
      <c r="K231" s="1512"/>
      <c r="L231" s="1518"/>
      <c r="T231" s="1529"/>
      <c r="U231" s="1529"/>
    </row>
    <row r="232" s="1418" customFormat="1" customHeight="1" spans="2:21">
      <c r="B232" s="1472"/>
      <c r="C232" s="1420"/>
      <c r="D232" s="1472"/>
      <c r="E232" s="1473"/>
      <c r="F232" s="1474"/>
      <c r="H232" s="1475"/>
      <c r="J232" s="1517"/>
      <c r="K232" s="1512"/>
      <c r="L232" s="1518"/>
      <c r="T232" s="1529"/>
      <c r="U232" s="1529"/>
    </row>
    <row r="233" s="1418" customFormat="1" customHeight="1" spans="2:21">
      <c r="B233" s="1472"/>
      <c r="C233" s="1420"/>
      <c r="D233" s="1472"/>
      <c r="E233" s="1473"/>
      <c r="F233" s="1474"/>
      <c r="H233" s="1475"/>
      <c r="J233" s="1517"/>
      <c r="K233" s="1512"/>
      <c r="L233" s="1518"/>
      <c r="T233" s="1529"/>
      <c r="U233" s="1529"/>
    </row>
    <row r="234" s="1418" customFormat="1" customHeight="1" spans="2:21">
      <c r="B234" s="1472"/>
      <c r="C234" s="1420"/>
      <c r="D234" s="1472"/>
      <c r="E234" s="1473"/>
      <c r="F234" s="1474"/>
      <c r="H234" s="1475"/>
      <c r="J234" s="1517"/>
      <c r="K234" s="1512"/>
      <c r="L234" s="1518"/>
      <c r="T234" s="1529"/>
      <c r="U234" s="1529"/>
    </row>
    <row r="235" s="1418" customFormat="1" customHeight="1" spans="2:21">
      <c r="B235" s="1472"/>
      <c r="C235" s="1420"/>
      <c r="D235" s="1472"/>
      <c r="E235" s="1473"/>
      <c r="F235" s="1474"/>
      <c r="H235" s="1475"/>
      <c r="J235" s="1517"/>
      <c r="K235" s="1512"/>
      <c r="L235" s="1518"/>
      <c r="T235" s="1529"/>
      <c r="U235" s="1529"/>
    </row>
    <row r="236" s="1418" customFormat="1" customHeight="1" spans="2:21">
      <c r="B236" s="1472"/>
      <c r="C236" s="1420"/>
      <c r="D236" s="1472"/>
      <c r="E236" s="1473"/>
      <c r="F236" s="1474"/>
      <c r="H236" s="1475"/>
      <c r="J236" s="1517"/>
      <c r="K236" s="1512"/>
      <c r="L236" s="1518"/>
      <c r="T236" s="1529"/>
      <c r="U236" s="1529"/>
    </row>
    <row r="237" s="1418" customFormat="1" customHeight="1" spans="2:21">
      <c r="B237" s="1472"/>
      <c r="C237" s="1420"/>
      <c r="D237" s="1472"/>
      <c r="E237" s="1473"/>
      <c r="F237" s="1474"/>
      <c r="H237" s="1475"/>
      <c r="J237" s="1517"/>
      <c r="K237" s="1512"/>
      <c r="L237" s="1518"/>
      <c r="T237" s="1529"/>
      <c r="U237" s="1529"/>
    </row>
    <row r="238" s="1418" customFormat="1" customHeight="1" spans="2:21">
      <c r="B238" s="1472"/>
      <c r="C238" s="1420"/>
      <c r="D238" s="1472"/>
      <c r="E238" s="1473"/>
      <c r="F238" s="1474"/>
      <c r="H238" s="1475"/>
      <c r="J238" s="1517"/>
      <c r="K238" s="1512"/>
      <c r="L238" s="1518"/>
      <c r="T238" s="1529"/>
      <c r="U238" s="1529"/>
    </row>
    <row r="239" s="1418" customFormat="1" customHeight="1" spans="2:21">
      <c r="B239" s="1472"/>
      <c r="C239" s="1420"/>
      <c r="D239" s="1472"/>
      <c r="E239" s="1473"/>
      <c r="F239" s="1474"/>
      <c r="H239" s="1475"/>
      <c r="J239" s="1517"/>
      <c r="K239" s="1512"/>
      <c r="L239" s="1518"/>
      <c r="T239" s="1529"/>
      <c r="U239" s="1529"/>
    </row>
    <row r="240" s="1418" customFormat="1" customHeight="1" spans="2:21">
      <c r="B240" s="1472"/>
      <c r="C240" s="1420"/>
      <c r="D240" s="1472"/>
      <c r="E240" s="1473"/>
      <c r="F240" s="1474"/>
      <c r="H240" s="1475"/>
      <c r="J240" s="1517"/>
      <c r="K240" s="1512"/>
      <c r="L240" s="1518"/>
      <c r="T240" s="1529"/>
      <c r="U240" s="1529"/>
    </row>
    <row r="241" s="1418" customFormat="1" customHeight="1" spans="2:21">
      <c r="B241" s="1472"/>
      <c r="C241" s="1420"/>
      <c r="D241" s="1472"/>
      <c r="E241" s="1473"/>
      <c r="F241" s="1474"/>
      <c r="H241" s="1475"/>
      <c r="J241" s="1517"/>
      <c r="K241" s="1512"/>
      <c r="L241" s="1518"/>
      <c r="T241" s="1529"/>
      <c r="U241" s="1529"/>
    </row>
    <row r="242" s="1418" customFormat="1" customHeight="1" spans="2:21">
      <c r="B242" s="1472"/>
      <c r="C242" s="1420"/>
      <c r="D242" s="1472"/>
      <c r="E242" s="1473"/>
      <c r="F242" s="1474"/>
      <c r="H242" s="1475"/>
      <c r="J242" s="1517"/>
      <c r="K242" s="1512"/>
      <c r="L242" s="1518"/>
      <c r="T242" s="1529"/>
      <c r="U242" s="1529"/>
    </row>
    <row r="243" s="1418" customFormat="1" customHeight="1" spans="2:21">
      <c r="B243" s="1472"/>
      <c r="C243" s="1420"/>
      <c r="D243" s="1472"/>
      <c r="E243" s="1473"/>
      <c r="F243" s="1474"/>
      <c r="H243" s="1475"/>
      <c r="J243" s="1517"/>
      <c r="K243" s="1512"/>
      <c r="L243" s="1518"/>
      <c r="T243" s="1529"/>
      <c r="U243" s="1529"/>
    </row>
    <row r="244" s="1418" customFormat="1" customHeight="1" spans="2:21">
      <c r="B244" s="1472"/>
      <c r="C244" s="1420"/>
      <c r="D244" s="1472"/>
      <c r="E244" s="1473"/>
      <c r="F244" s="1474"/>
      <c r="H244" s="1475"/>
      <c r="J244" s="1517"/>
      <c r="K244" s="1512"/>
      <c r="L244" s="1518"/>
      <c r="T244" s="1529"/>
      <c r="U244" s="1529"/>
    </row>
    <row r="245" s="1418" customFormat="1" customHeight="1" spans="2:21">
      <c r="B245" s="1472"/>
      <c r="C245" s="1420"/>
      <c r="D245" s="1472"/>
      <c r="E245" s="1473"/>
      <c r="F245" s="1474"/>
      <c r="H245" s="1475"/>
      <c r="J245" s="1517"/>
      <c r="K245" s="1512"/>
      <c r="L245" s="1518"/>
      <c r="T245" s="1529"/>
      <c r="U245" s="1529"/>
    </row>
    <row r="246" s="1418" customFormat="1" customHeight="1" spans="2:21">
      <c r="B246" s="1472"/>
      <c r="C246" s="1420"/>
      <c r="D246" s="1472"/>
      <c r="E246" s="1473"/>
      <c r="F246" s="1474"/>
      <c r="H246" s="1475"/>
      <c r="J246" s="1517"/>
      <c r="K246" s="1512"/>
      <c r="L246" s="1518"/>
      <c r="T246" s="1529"/>
      <c r="U246" s="1529"/>
    </row>
    <row r="247" s="1418" customFormat="1" customHeight="1" spans="2:21">
      <c r="B247" s="1472"/>
      <c r="C247" s="1420"/>
      <c r="D247" s="1472"/>
      <c r="E247" s="1473"/>
      <c r="F247" s="1474"/>
      <c r="H247" s="1475"/>
      <c r="J247" s="1517"/>
      <c r="K247" s="1512"/>
      <c r="L247" s="1518"/>
      <c r="T247" s="1529"/>
      <c r="U247" s="1529"/>
    </row>
    <row r="248" s="1418" customFormat="1" customHeight="1" spans="2:21">
      <c r="B248" s="1472"/>
      <c r="C248" s="1420"/>
      <c r="D248" s="1472"/>
      <c r="E248" s="1473"/>
      <c r="F248" s="1474"/>
      <c r="H248" s="1475"/>
      <c r="J248" s="1517"/>
      <c r="K248" s="1512"/>
      <c r="L248" s="1518"/>
      <c r="T248" s="1529"/>
      <c r="U248" s="1529"/>
    </row>
    <row r="249" s="1418" customFormat="1" customHeight="1" spans="2:21">
      <c r="B249" s="1472"/>
      <c r="C249" s="1420"/>
      <c r="D249" s="1472"/>
      <c r="E249" s="1473"/>
      <c r="F249" s="1474"/>
      <c r="H249" s="1475"/>
      <c r="J249" s="1517"/>
      <c r="K249" s="1512"/>
      <c r="L249" s="1518"/>
      <c r="T249" s="1529"/>
      <c r="U249" s="1529"/>
    </row>
    <row r="250" s="1418" customFormat="1" customHeight="1" spans="2:21">
      <c r="B250" s="1472"/>
      <c r="C250" s="1420"/>
      <c r="D250" s="1472"/>
      <c r="E250" s="1473"/>
      <c r="F250" s="1474"/>
      <c r="H250" s="1475"/>
      <c r="J250" s="1517"/>
      <c r="K250" s="1512"/>
      <c r="L250" s="1518"/>
      <c r="T250" s="1529"/>
      <c r="U250" s="1529"/>
    </row>
    <row r="251" s="1418" customFormat="1" customHeight="1" spans="2:21">
      <c r="B251" s="1472"/>
      <c r="C251" s="1420"/>
      <c r="D251" s="1472"/>
      <c r="E251" s="1473"/>
      <c r="F251" s="1474"/>
      <c r="H251" s="1475"/>
      <c r="J251" s="1517"/>
      <c r="K251" s="1512"/>
      <c r="L251" s="1518"/>
      <c r="T251" s="1529"/>
      <c r="U251" s="1529"/>
    </row>
    <row r="252" s="1418" customFormat="1" customHeight="1" spans="2:21">
      <c r="B252" s="1472"/>
      <c r="C252" s="1420"/>
      <c r="D252" s="1472"/>
      <c r="E252" s="1473"/>
      <c r="F252" s="1474"/>
      <c r="H252" s="1475"/>
      <c r="J252" s="1517"/>
      <c r="K252" s="1512"/>
      <c r="L252" s="1518"/>
      <c r="T252" s="1529"/>
      <c r="U252" s="1529"/>
    </row>
    <row r="253" s="1418" customFormat="1" customHeight="1" spans="2:21">
      <c r="B253" s="1472"/>
      <c r="C253" s="1420"/>
      <c r="D253" s="1472"/>
      <c r="E253" s="1473"/>
      <c r="F253" s="1474"/>
      <c r="H253" s="1475"/>
      <c r="J253" s="1517"/>
      <c r="K253" s="1512"/>
      <c r="L253" s="1518"/>
      <c r="T253" s="1529"/>
      <c r="U253" s="1529"/>
    </row>
    <row r="254" s="1418" customFormat="1" customHeight="1" spans="2:21">
      <c r="B254" s="1472"/>
      <c r="C254" s="1420"/>
      <c r="D254" s="1472"/>
      <c r="E254" s="1473"/>
      <c r="F254" s="1474"/>
      <c r="H254" s="1475"/>
      <c r="J254" s="1517"/>
      <c r="K254" s="1512"/>
      <c r="L254" s="1518"/>
      <c r="T254" s="1529"/>
      <c r="U254" s="1529"/>
    </row>
    <row r="255" s="1418" customFormat="1" customHeight="1" spans="2:21">
      <c r="B255" s="1472"/>
      <c r="C255" s="1420"/>
      <c r="D255" s="1472"/>
      <c r="E255" s="1473"/>
      <c r="F255" s="1474"/>
      <c r="H255" s="1475"/>
      <c r="J255" s="1517"/>
      <c r="K255" s="1512"/>
      <c r="L255" s="1518"/>
      <c r="T255" s="1529"/>
      <c r="U255" s="1529"/>
    </row>
    <row r="256" s="1418" customFormat="1" customHeight="1" spans="2:21">
      <c r="B256" s="1472"/>
      <c r="C256" s="1420"/>
      <c r="D256" s="1472"/>
      <c r="E256" s="1473"/>
      <c r="F256" s="1474"/>
      <c r="H256" s="1475"/>
      <c r="J256" s="1517"/>
      <c r="K256" s="1512"/>
      <c r="L256" s="1518"/>
      <c r="T256" s="1529"/>
      <c r="U256" s="1529"/>
    </row>
    <row r="257" s="1418" customFormat="1" customHeight="1" spans="2:21">
      <c r="B257" s="1472"/>
      <c r="C257" s="1420"/>
      <c r="D257" s="1472"/>
      <c r="E257" s="1473"/>
      <c r="F257" s="1474"/>
      <c r="H257" s="1475"/>
      <c r="J257" s="1517"/>
      <c r="K257" s="1512"/>
      <c r="L257" s="1518"/>
      <c r="T257" s="1529"/>
      <c r="U257" s="1529"/>
    </row>
    <row r="258" s="1418" customFormat="1" customHeight="1" spans="2:21">
      <c r="B258" s="1472"/>
      <c r="C258" s="1420"/>
      <c r="D258" s="1472"/>
      <c r="E258" s="1473"/>
      <c r="F258" s="1474"/>
      <c r="H258" s="1475"/>
      <c r="J258" s="1517"/>
      <c r="K258" s="1512"/>
      <c r="L258" s="1518"/>
      <c r="T258" s="1529"/>
      <c r="U258" s="1529"/>
    </row>
    <row r="259" s="1418" customFormat="1" customHeight="1" spans="2:21">
      <c r="B259" s="1472"/>
      <c r="C259" s="1420"/>
      <c r="D259" s="1472"/>
      <c r="E259" s="1473"/>
      <c r="F259" s="1474"/>
      <c r="H259" s="1475"/>
      <c r="J259" s="1517"/>
      <c r="K259" s="1512"/>
      <c r="L259" s="1518"/>
      <c r="T259" s="1529"/>
      <c r="U259" s="1529"/>
    </row>
    <row r="260" s="1418" customFormat="1" customHeight="1" spans="2:21">
      <c r="B260" s="1472"/>
      <c r="C260" s="1420"/>
      <c r="D260" s="1472"/>
      <c r="E260" s="1473"/>
      <c r="F260" s="1474"/>
      <c r="H260" s="1475"/>
      <c r="J260" s="1517"/>
      <c r="K260" s="1512"/>
      <c r="L260" s="1518"/>
      <c r="T260" s="1529"/>
      <c r="U260" s="1529"/>
    </row>
    <row r="261" s="1418" customFormat="1" customHeight="1" spans="2:21">
      <c r="B261" s="1472"/>
      <c r="C261" s="1420"/>
      <c r="D261" s="1472"/>
      <c r="E261" s="1473"/>
      <c r="F261" s="1474"/>
      <c r="H261" s="1475"/>
      <c r="J261" s="1517"/>
      <c r="K261" s="1512"/>
      <c r="L261" s="1518"/>
      <c r="T261" s="1529"/>
      <c r="U261" s="1529"/>
    </row>
    <row r="262" s="1418" customFormat="1" customHeight="1" spans="2:21">
      <c r="B262" s="1472"/>
      <c r="C262" s="1420"/>
      <c r="D262" s="1472"/>
      <c r="E262" s="1473"/>
      <c r="F262" s="1474"/>
      <c r="H262" s="1475"/>
      <c r="J262" s="1517"/>
      <c r="K262" s="1512"/>
      <c r="L262" s="1518"/>
      <c r="T262" s="1529"/>
      <c r="U262" s="1529"/>
    </row>
    <row r="263" s="1418" customFormat="1" customHeight="1" spans="2:21">
      <c r="B263" s="1472"/>
      <c r="C263" s="1420"/>
      <c r="D263" s="1472"/>
      <c r="E263" s="1473"/>
      <c r="F263" s="1474"/>
      <c r="H263" s="1475"/>
      <c r="J263" s="1517"/>
      <c r="K263" s="1512"/>
      <c r="L263" s="1518"/>
      <c r="T263" s="1529"/>
      <c r="U263" s="1529"/>
    </row>
    <row r="264" s="1418" customFormat="1" customHeight="1" spans="2:21">
      <c r="B264" s="1472"/>
      <c r="C264" s="1420"/>
      <c r="D264" s="1472"/>
      <c r="E264" s="1473"/>
      <c r="F264" s="1474"/>
      <c r="H264" s="1475"/>
      <c r="J264" s="1517"/>
      <c r="K264" s="1512"/>
      <c r="L264" s="1518"/>
      <c r="T264" s="1529"/>
      <c r="U264" s="1529"/>
    </row>
    <row r="265" s="1418" customFormat="1" customHeight="1" spans="2:21">
      <c r="B265" s="1472"/>
      <c r="C265" s="1420"/>
      <c r="D265" s="1472"/>
      <c r="E265" s="1473"/>
      <c r="F265" s="1474"/>
      <c r="H265" s="1475"/>
      <c r="J265" s="1517"/>
      <c r="K265" s="1512"/>
      <c r="L265" s="1518"/>
      <c r="T265" s="1529"/>
      <c r="U265" s="1529"/>
    </row>
    <row r="266" s="1418" customFormat="1" customHeight="1" spans="2:21">
      <c r="B266" s="1472"/>
      <c r="C266" s="1420"/>
      <c r="D266" s="1472"/>
      <c r="E266" s="1473"/>
      <c r="F266" s="1474"/>
      <c r="H266" s="1475"/>
      <c r="J266" s="1517"/>
      <c r="K266" s="1512"/>
      <c r="L266" s="1518"/>
      <c r="T266" s="1529"/>
      <c r="U266" s="1529"/>
    </row>
    <row r="267" s="1418" customFormat="1" customHeight="1" spans="2:21">
      <c r="B267" s="1472"/>
      <c r="C267" s="1420"/>
      <c r="D267" s="1472"/>
      <c r="E267" s="1473"/>
      <c r="F267" s="1474"/>
      <c r="H267" s="1475"/>
      <c r="J267" s="1517"/>
      <c r="K267" s="1512"/>
      <c r="L267" s="1518"/>
      <c r="T267" s="1529"/>
      <c r="U267" s="1529"/>
    </row>
    <row r="268" s="1418" customFormat="1" customHeight="1" spans="2:21">
      <c r="B268" s="1472"/>
      <c r="C268" s="1420"/>
      <c r="D268" s="1472"/>
      <c r="E268" s="1473"/>
      <c r="F268" s="1474"/>
      <c r="H268" s="1475"/>
      <c r="J268" s="1517"/>
      <c r="K268" s="1512"/>
      <c r="L268" s="1518"/>
      <c r="T268" s="1529"/>
      <c r="U268" s="1529"/>
    </row>
    <row r="269" s="1418" customFormat="1" customHeight="1" spans="2:21">
      <c r="B269" s="1472"/>
      <c r="C269" s="1420"/>
      <c r="D269" s="1472"/>
      <c r="E269" s="1473"/>
      <c r="F269" s="1474"/>
      <c r="H269" s="1475"/>
      <c r="J269" s="1517"/>
      <c r="K269" s="1512"/>
      <c r="L269" s="1518"/>
      <c r="T269" s="1529"/>
      <c r="U269" s="1529"/>
    </row>
    <row r="270" s="1418" customFormat="1" customHeight="1" spans="2:21">
      <c r="B270" s="1472"/>
      <c r="C270" s="1420"/>
      <c r="D270" s="1472"/>
      <c r="E270" s="1473"/>
      <c r="F270" s="1474"/>
      <c r="H270" s="1475"/>
      <c r="J270" s="1517"/>
      <c r="K270" s="1512"/>
      <c r="L270" s="1518"/>
      <c r="T270" s="1529"/>
      <c r="U270" s="1529"/>
    </row>
    <row r="271" s="1418" customFormat="1" customHeight="1" spans="2:21">
      <c r="B271" s="1472"/>
      <c r="C271" s="1420"/>
      <c r="D271" s="1472"/>
      <c r="E271" s="1473"/>
      <c r="F271" s="1474"/>
      <c r="H271" s="1475"/>
      <c r="J271" s="1517"/>
      <c r="K271" s="1512"/>
      <c r="L271" s="1518"/>
      <c r="T271" s="1529"/>
      <c r="U271" s="1529"/>
    </row>
    <row r="272" s="1418" customFormat="1" customHeight="1" spans="2:21">
      <c r="B272" s="1472"/>
      <c r="C272" s="1420"/>
      <c r="D272" s="1472"/>
      <c r="E272" s="1473"/>
      <c r="F272" s="1474"/>
      <c r="H272" s="1475"/>
      <c r="J272" s="1517"/>
      <c r="K272" s="1512"/>
      <c r="L272" s="1518"/>
      <c r="T272" s="1529"/>
      <c r="U272" s="1529"/>
    </row>
    <row r="273" s="1418" customFormat="1" customHeight="1" spans="2:21">
      <c r="B273" s="1472"/>
      <c r="C273" s="1420"/>
      <c r="D273" s="1472"/>
      <c r="E273" s="1473"/>
      <c r="F273" s="1474"/>
      <c r="H273" s="1475"/>
      <c r="J273" s="1517"/>
      <c r="K273" s="1512"/>
      <c r="L273" s="1518"/>
      <c r="T273" s="1529"/>
      <c r="U273" s="1529"/>
    </row>
    <row r="274" s="1418" customFormat="1" customHeight="1" spans="2:21">
      <c r="B274" s="1472"/>
      <c r="C274" s="1420"/>
      <c r="D274" s="1472"/>
      <c r="E274" s="1473"/>
      <c r="F274" s="1474"/>
      <c r="H274" s="1475"/>
      <c r="J274" s="1517"/>
      <c r="K274" s="1512"/>
      <c r="L274" s="1518"/>
      <c r="T274" s="1529"/>
      <c r="U274" s="1529"/>
    </row>
    <row r="275" s="1418" customFormat="1" customHeight="1" spans="2:21">
      <c r="B275" s="1472"/>
      <c r="C275" s="1420"/>
      <c r="D275" s="1472"/>
      <c r="E275" s="1473"/>
      <c r="F275" s="1474"/>
      <c r="H275" s="1475"/>
      <c r="J275" s="1517"/>
      <c r="K275" s="1512"/>
      <c r="L275" s="1518"/>
      <c r="T275" s="1529"/>
      <c r="U275" s="1529"/>
    </row>
    <row r="276" s="1418" customFormat="1" customHeight="1" spans="2:21">
      <c r="B276" s="1472"/>
      <c r="C276" s="1420"/>
      <c r="D276" s="1472"/>
      <c r="E276" s="1473"/>
      <c r="F276" s="1474"/>
      <c r="H276" s="1475"/>
      <c r="J276" s="1517"/>
      <c r="K276" s="1512"/>
      <c r="L276" s="1518"/>
      <c r="T276" s="1529"/>
      <c r="U276" s="1529"/>
    </row>
    <row r="277" s="1418" customFormat="1" customHeight="1" spans="2:21">
      <c r="B277" s="1472"/>
      <c r="C277" s="1420"/>
      <c r="D277" s="1472"/>
      <c r="E277" s="1473"/>
      <c r="F277" s="1474"/>
      <c r="H277" s="1475"/>
      <c r="J277" s="1517"/>
      <c r="K277" s="1512"/>
      <c r="L277" s="1518"/>
      <c r="T277" s="1529"/>
      <c r="U277" s="1529"/>
    </row>
    <row r="278" s="1418" customFormat="1" customHeight="1" spans="2:21">
      <c r="B278" s="1472"/>
      <c r="C278" s="1420"/>
      <c r="D278" s="1472"/>
      <c r="E278" s="1473"/>
      <c r="F278" s="1474"/>
      <c r="H278" s="1475"/>
      <c r="J278" s="1517"/>
      <c r="K278" s="1512"/>
      <c r="L278" s="1518"/>
      <c r="T278" s="1529"/>
      <c r="U278" s="1529"/>
    </row>
    <row r="279" s="1418" customFormat="1" customHeight="1" spans="2:21">
      <c r="B279" s="1472"/>
      <c r="C279" s="1420"/>
      <c r="D279" s="1472"/>
      <c r="E279" s="1473"/>
      <c r="F279" s="1474"/>
      <c r="H279" s="1475"/>
      <c r="J279" s="1517"/>
      <c r="K279" s="1512"/>
      <c r="L279" s="1518"/>
      <c r="T279" s="1529"/>
      <c r="U279" s="1529"/>
    </row>
    <row r="280" s="1418" customFormat="1" customHeight="1" spans="2:21">
      <c r="B280" s="1472"/>
      <c r="C280" s="1420"/>
      <c r="D280" s="1472"/>
      <c r="E280" s="1473"/>
      <c r="F280" s="1474"/>
      <c r="H280" s="1475"/>
      <c r="J280" s="1517"/>
      <c r="K280" s="1512"/>
      <c r="L280" s="1518"/>
      <c r="T280" s="1529"/>
      <c r="U280" s="1529"/>
    </row>
    <row r="281" s="1418" customFormat="1" customHeight="1" spans="2:21">
      <c r="B281" s="1472"/>
      <c r="C281" s="1420"/>
      <c r="D281" s="1472"/>
      <c r="E281" s="1473"/>
      <c r="F281" s="1474"/>
      <c r="H281" s="1475"/>
      <c r="J281" s="1517"/>
      <c r="K281" s="1512"/>
      <c r="L281" s="1518"/>
      <c r="T281" s="1529"/>
      <c r="U281" s="1529"/>
    </row>
    <row r="282" s="1418" customFormat="1" customHeight="1" spans="2:21">
      <c r="B282" s="1472"/>
      <c r="C282" s="1420"/>
      <c r="D282" s="1472"/>
      <c r="E282" s="1473"/>
      <c r="F282" s="1474"/>
      <c r="H282" s="1475"/>
      <c r="J282" s="1517"/>
      <c r="K282" s="1512"/>
      <c r="L282" s="1518"/>
      <c r="T282" s="1529"/>
      <c r="U282" s="1529"/>
    </row>
    <row r="283" s="1418" customFormat="1" customHeight="1" spans="2:21">
      <c r="B283" s="1472"/>
      <c r="C283" s="1420"/>
      <c r="D283" s="1472"/>
      <c r="E283" s="1473"/>
      <c r="F283" s="1474"/>
      <c r="H283" s="1475"/>
      <c r="J283" s="1517"/>
      <c r="K283" s="1512"/>
      <c r="L283" s="1518"/>
      <c r="T283" s="1529"/>
      <c r="U283" s="1529"/>
    </row>
    <row r="284" s="1418" customFormat="1" customHeight="1" spans="2:21">
      <c r="B284" s="1472"/>
      <c r="C284" s="1420"/>
      <c r="D284" s="1472"/>
      <c r="E284" s="1473"/>
      <c r="F284" s="1474"/>
      <c r="H284" s="1475"/>
      <c r="J284" s="1517"/>
      <c r="K284" s="1512"/>
      <c r="L284" s="1518"/>
      <c r="T284" s="1529"/>
      <c r="U284" s="1529"/>
    </row>
    <row r="285" s="1418" customFormat="1" customHeight="1" spans="2:21">
      <c r="B285" s="1472"/>
      <c r="C285" s="1420"/>
      <c r="D285" s="1472"/>
      <c r="E285" s="1473"/>
      <c r="F285" s="1474"/>
      <c r="H285" s="1475"/>
      <c r="J285" s="1517"/>
      <c r="K285" s="1512"/>
      <c r="L285" s="1518"/>
      <c r="T285" s="1529"/>
      <c r="U285" s="1529"/>
    </row>
    <row r="286" s="1418" customFormat="1" customHeight="1" spans="2:21">
      <c r="B286" s="1472"/>
      <c r="C286" s="1420"/>
      <c r="D286" s="1472"/>
      <c r="E286" s="1473"/>
      <c r="F286" s="1474"/>
      <c r="H286" s="1475"/>
      <c r="J286" s="1517"/>
      <c r="K286" s="1512"/>
      <c r="L286" s="1518"/>
      <c r="T286" s="1529"/>
      <c r="U286" s="1529"/>
    </row>
    <row r="287" s="1418" customFormat="1" customHeight="1" spans="2:21">
      <c r="B287" s="1472"/>
      <c r="C287" s="1420"/>
      <c r="D287" s="1472"/>
      <c r="E287" s="1473"/>
      <c r="F287" s="1474"/>
      <c r="H287" s="1475"/>
      <c r="J287" s="1517"/>
      <c r="K287" s="1512"/>
      <c r="L287" s="1518"/>
      <c r="T287" s="1529"/>
      <c r="U287" s="1529"/>
    </row>
    <row r="288" s="1418" customFormat="1" customHeight="1" spans="2:21">
      <c r="B288" s="1472"/>
      <c r="C288" s="1420"/>
      <c r="D288" s="1472"/>
      <c r="E288" s="1473"/>
      <c r="F288" s="1474"/>
      <c r="H288" s="1475"/>
      <c r="J288" s="1517"/>
      <c r="K288" s="1512"/>
      <c r="L288" s="1518"/>
      <c r="T288" s="1529"/>
      <c r="U288" s="1529"/>
    </row>
    <row r="289" s="1418" customFormat="1" customHeight="1" spans="2:21">
      <c r="B289" s="1472"/>
      <c r="C289" s="1420"/>
      <c r="D289" s="1472"/>
      <c r="E289" s="1473"/>
      <c r="F289" s="1474"/>
      <c r="H289" s="1475"/>
      <c r="J289" s="1517"/>
      <c r="K289" s="1512"/>
      <c r="L289" s="1518"/>
      <c r="T289" s="1529"/>
      <c r="U289" s="1529"/>
    </row>
    <row r="290" s="1418" customFormat="1" customHeight="1" spans="2:21">
      <c r="B290" s="1472"/>
      <c r="C290" s="1420"/>
      <c r="D290" s="1472"/>
      <c r="E290" s="1473"/>
      <c r="F290" s="1474"/>
      <c r="H290" s="1475"/>
      <c r="J290" s="1517"/>
      <c r="K290" s="1512"/>
      <c r="L290" s="1518"/>
      <c r="T290" s="1529"/>
      <c r="U290" s="1529"/>
    </row>
    <row r="291" s="1418" customFormat="1" customHeight="1" spans="2:21">
      <c r="B291" s="1472"/>
      <c r="C291" s="1420"/>
      <c r="D291" s="1472"/>
      <c r="E291" s="1473"/>
      <c r="F291" s="1474"/>
      <c r="H291" s="1475"/>
      <c r="J291" s="1517"/>
      <c r="K291" s="1512"/>
      <c r="L291" s="1518"/>
      <c r="T291" s="1529"/>
      <c r="U291" s="1529"/>
    </row>
    <row r="292" s="1418" customFormat="1" customHeight="1" spans="2:21">
      <c r="B292" s="1472"/>
      <c r="C292" s="1420"/>
      <c r="D292" s="1472"/>
      <c r="E292" s="1473"/>
      <c r="F292" s="1474"/>
      <c r="H292" s="1475"/>
      <c r="J292" s="1517"/>
      <c r="K292" s="1512"/>
      <c r="L292" s="1518"/>
      <c r="T292" s="1529"/>
      <c r="U292" s="1529"/>
    </row>
    <row r="293" s="1418" customFormat="1" customHeight="1" spans="2:21">
      <c r="B293" s="1472"/>
      <c r="C293" s="1420"/>
      <c r="D293" s="1472"/>
      <c r="E293" s="1473"/>
      <c r="F293" s="1474"/>
      <c r="H293" s="1475"/>
      <c r="J293" s="1517"/>
      <c r="K293" s="1512"/>
      <c r="L293" s="1518"/>
      <c r="T293" s="1529"/>
      <c r="U293" s="1529"/>
    </row>
    <row r="294" s="1418" customFormat="1" customHeight="1" spans="2:21">
      <c r="B294" s="1472"/>
      <c r="C294" s="1420"/>
      <c r="D294" s="1472"/>
      <c r="E294" s="1473"/>
      <c r="F294" s="1474"/>
      <c r="H294" s="1475"/>
      <c r="J294" s="1517"/>
      <c r="K294" s="1512"/>
      <c r="L294" s="1518"/>
      <c r="T294" s="1529"/>
      <c r="U294" s="1529"/>
    </row>
    <row r="295" s="1418" customFormat="1" customHeight="1" spans="2:21">
      <c r="B295" s="1472"/>
      <c r="C295" s="1420"/>
      <c r="D295" s="1472"/>
      <c r="E295" s="1473"/>
      <c r="F295" s="1474"/>
      <c r="H295" s="1475"/>
      <c r="J295" s="1517"/>
      <c r="K295" s="1512"/>
      <c r="L295" s="1518"/>
      <c r="T295" s="1529"/>
      <c r="U295" s="1529"/>
    </row>
    <row r="296" s="1418" customFormat="1" customHeight="1" spans="2:21">
      <c r="B296" s="1472"/>
      <c r="C296" s="1420"/>
      <c r="D296" s="1472"/>
      <c r="E296" s="1473"/>
      <c r="F296" s="1474"/>
      <c r="H296" s="1475"/>
      <c r="J296" s="1517"/>
      <c r="K296" s="1512"/>
      <c r="L296" s="1518"/>
      <c r="T296" s="1529"/>
      <c r="U296" s="1529"/>
    </row>
    <row r="297" s="1418" customFormat="1" customHeight="1" spans="2:21">
      <c r="B297" s="1472"/>
      <c r="C297" s="1420"/>
      <c r="D297" s="1472"/>
      <c r="E297" s="1473"/>
      <c r="F297" s="1474"/>
      <c r="H297" s="1475"/>
      <c r="J297" s="1517"/>
      <c r="K297" s="1512"/>
      <c r="L297" s="1518"/>
      <c r="T297" s="1529"/>
      <c r="U297" s="1529"/>
    </row>
    <row r="298" s="1418" customFormat="1" customHeight="1" spans="2:21">
      <c r="B298" s="1472"/>
      <c r="C298" s="1420"/>
      <c r="D298" s="1472"/>
      <c r="E298" s="1473"/>
      <c r="F298" s="1474"/>
      <c r="H298" s="1475"/>
      <c r="J298" s="1517"/>
      <c r="K298" s="1512"/>
      <c r="L298" s="1518"/>
      <c r="T298" s="1529"/>
      <c r="U298" s="1529"/>
    </row>
    <row r="299" s="1418" customFormat="1" customHeight="1" spans="2:21">
      <c r="B299" s="1472"/>
      <c r="C299" s="1420"/>
      <c r="D299" s="1472"/>
      <c r="E299" s="1473"/>
      <c r="F299" s="1474"/>
      <c r="H299" s="1475"/>
      <c r="J299" s="1517"/>
      <c r="K299" s="1512"/>
      <c r="L299" s="1518"/>
      <c r="T299" s="1529"/>
      <c r="U299" s="1529"/>
    </row>
    <row r="300" s="1418" customFormat="1" customHeight="1" spans="2:21">
      <c r="B300" s="1472"/>
      <c r="C300" s="1420"/>
      <c r="D300" s="1472"/>
      <c r="E300" s="1473"/>
      <c r="F300" s="1474"/>
      <c r="H300" s="1475"/>
      <c r="J300" s="1517"/>
      <c r="K300" s="1512"/>
      <c r="L300" s="1518"/>
      <c r="T300" s="1529"/>
      <c r="U300" s="1529"/>
    </row>
    <row r="301" s="1418" customFormat="1" customHeight="1" spans="2:21">
      <c r="B301" s="1472"/>
      <c r="C301" s="1420"/>
      <c r="D301" s="1472"/>
      <c r="E301" s="1473"/>
      <c r="F301" s="1474"/>
      <c r="H301" s="1475"/>
      <c r="J301" s="1517"/>
      <c r="K301" s="1512"/>
      <c r="L301" s="1518"/>
      <c r="T301" s="1529"/>
      <c r="U301" s="1529"/>
    </row>
    <row r="302" s="1418" customFormat="1" customHeight="1" spans="2:21">
      <c r="B302" s="1472"/>
      <c r="C302" s="1420"/>
      <c r="D302" s="1472"/>
      <c r="E302" s="1473"/>
      <c r="F302" s="1474"/>
      <c r="H302" s="1475"/>
      <c r="J302" s="1517"/>
      <c r="K302" s="1512"/>
      <c r="L302" s="1518"/>
      <c r="T302" s="1529"/>
      <c r="U302" s="1529"/>
    </row>
    <row r="303" s="1418" customFormat="1" customHeight="1" spans="2:21">
      <c r="B303" s="1472"/>
      <c r="C303" s="1420"/>
      <c r="D303" s="1472"/>
      <c r="E303" s="1473"/>
      <c r="F303" s="1474"/>
      <c r="H303" s="1475"/>
      <c r="J303" s="1517"/>
      <c r="K303" s="1512"/>
      <c r="L303" s="1518"/>
      <c r="T303" s="1529"/>
      <c r="U303" s="1529"/>
    </row>
    <row r="304" s="1418" customFormat="1" customHeight="1" spans="2:21">
      <c r="B304" s="1472"/>
      <c r="C304" s="1420"/>
      <c r="D304" s="1472"/>
      <c r="E304" s="1473"/>
      <c r="F304" s="1474"/>
      <c r="H304" s="1475"/>
      <c r="J304" s="1517"/>
      <c r="K304" s="1512"/>
      <c r="L304" s="1518"/>
      <c r="T304" s="1529"/>
      <c r="U304" s="1529"/>
    </row>
    <row r="305" s="1418" customFormat="1" customHeight="1" spans="2:21">
      <c r="B305" s="1472"/>
      <c r="C305" s="1420"/>
      <c r="D305" s="1472"/>
      <c r="E305" s="1473"/>
      <c r="F305" s="1474"/>
      <c r="H305" s="1475"/>
      <c r="J305" s="1517"/>
      <c r="K305" s="1512"/>
      <c r="L305" s="1518"/>
      <c r="T305" s="1529"/>
      <c r="U305" s="1529"/>
    </row>
    <row r="306" s="1418" customFormat="1" customHeight="1" spans="2:21">
      <c r="B306" s="1472"/>
      <c r="C306" s="1420"/>
      <c r="D306" s="1472"/>
      <c r="E306" s="1473"/>
      <c r="F306" s="1474"/>
      <c r="H306" s="1475"/>
      <c r="J306" s="1517"/>
      <c r="K306" s="1512"/>
      <c r="L306" s="1518"/>
      <c r="T306" s="1529"/>
      <c r="U306" s="1529"/>
    </row>
    <row r="307" s="1418" customFormat="1" customHeight="1" spans="2:21">
      <c r="B307" s="1472"/>
      <c r="C307" s="1420"/>
      <c r="D307" s="1472"/>
      <c r="E307" s="1473"/>
      <c r="F307" s="1474"/>
      <c r="H307" s="1475"/>
      <c r="J307" s="1517"/>
      <c r="K307" s="1512"/>
      <c r="L307" s="1518"/>
      <c r="T307" s="1529"/>
      <c r="U307" s="1529"/>
    </row>
    <row r="308" s="1418" customFormat="1" customHeight="1" spans="2:21">
      <c r="B308" s="1472"/>
      <c r="C308" s="1420"/>
      <c r="D308" s="1472"/>
      <c r="E308" s="1473"/>
      <c r="F308" s="1474"/>
      <c r="H308" s="1475"/>
      <c r="J308" s="1517"/>
      <c r="K308" s="1512"/>
      <c r="L308" s="1518"/>
      <c r="T308" s="1529"/>
      <c r="U308" s="1529"/>
    </row>
    <row r="309" s="1418" customFormat="1" customHeight="1" spans="2:21">
      <c r="B309" s="1472"/>
      <c r="C309" s="1420"/>
      <c r="D309" s="1472"/>
      <c r="E309" s="1473"/>
      <c r="F309" s="1474"/>
      <c r="H309" s="1475"/>
      <c r="J309" s="1517"/>
      <c r="K309" s="1512"/>
      <c r="L309" s="1518"/>
      <c r="T309" s="1529"/>
      <c r="U309" s="1529"/>
    </row>
    <row r="310" s="1418" customFormat="1" customHeight="1" spans="2:21">
      <c r="B310" s="1472"/>
      <c r="C310" s="1420"/>
      <c r="D310" s="1472"/>
      <c r="E310" s="1473"/>
      <c r="F310" s="1474"/>
      <c r="H310" s="1475"/>
      <c r="J310" s="1517"/>
      <c r="K310" s="1512"/>
      <c r="L310" s="1518"/>
      <c r="T310" s="1529"/>
      <c r="U310" s="1529"/>
    </row>
    <row r="311" s="1418" customFormat="1" customHeight="1" spans="2:21">
      <c r="B311" s="1472"/>
      <c r="C311" s="1420"/>
      <c r="D311" s="1472"/>
      <c r="E311" s="1473"/>
      <c r="F311" s="1474"/>
      <c r="H311" s="1475"/>
      <c r="J311" s="1517"/>
      <c r="K311" s="1512"/>
      <c r="L311" s="1518"/>
      <c r="T311" s="1529"/>
      <c r="U311" s="1529"/>
    </row>
    <row r="312" s="1418" customFormat="1" customHeight="1" spans="2:21">
      <c r="B312" s="1472"/>
      <c r="C312" s="1420"/>
      <c r="D312" s="1472"/>
      <c r="E312" s="1473"/>
      <c r="F312" s="1474"/>
      <c r="H312" s="1475"/>
      <c r="J312" s="1517"/>
      <c r="K312" s="1512"/>
      <c r="L312" s="1518"/>
      <c r="T312" s="1529"/>
      <c r="U312" s="1529"/>
    </row>
    <row r="313" s="1418" customFormat="1" customHeight="1" spans="2:21">
      <c r="B313" s="1472"/>
      <c r="C313" s="1420"/>
      <c r="D313" s="1472"/>
      <c r="E313" s="1473"/>
      <c r="F313" s="1474"/>
      <c r="H313" s="1475"/>
      <c r="J313" s="1517"/>
      <c r="K313" s="1512"/>
      <c r="L313" s="1518"/>
      <c r="T313" s="1529"/>
      <c r="U313" s="1529"/>
    </row>
    <row r="314" s="1418" customFormat="1" customHeight="1" spans="2:21">
      <c r="B314" s="1472"/>
      <c r="C314" s="1420"/>
      <c r="D314" s="1472"/>
      <c r="E314" s="1473"/>
      <c r="F314" s="1474"/>
      <c r="H314" s="1475"/>
      <c r="J314" s="1517"/>
      <c r="K314" s="1512"/>
      <c r="L314" s="1518"/>
      <c r="T314" s="1529"/>
      <c r="U314" s="1529"/>
    </row>
    <row r="315" s="1418" customFormat="1" customHeight="1" spans="2:21">
      <c r="B315" s="1472"/>
      <c r="C315" s="1420"/>
      <c r="D315" s="1472"/>
      <c r="E315" s="1473"/>
      <c r="F315" s="1474"/>
      <c r="H315" s="1475"/>
      <c r="J315" s="1517"/>
      <c r="K315" s="1512"/>
      <c r="L315" s="1518"/>
      <c r="T315" s="1529"/>
      <c r="U315" s="1529"/>
    </row>
    <row r="316" s="1418" customFormat="1" customHeight="1" spans="2:21">
      <c r="B316" s="1472"/>
      <c r="C316" s="1420"/>
      <c r="D316" s="1472"/>
      <c r="E316" s="1473"/>
      <c r="F316" s="1474"/>
      <c r="H316" s="1475"/>
      <c r="J316" s="1517"/>
      <c r="K316" s="1512"/>
      <c r="L316" s="1518"/>
      <c r="T316" s="1529"/>
      <c r="U316" s="1529"/>
    </row>
    <row r="317" s="1418" customFormat="1" customHeight="1" spans="2:21">
      <c r="B317" s="1472"/>
      <c r="C317" s="1420"/>
      <c r="D317" s="1472"/>
      <c r="E317" s="1473"/>
      <c r="F317" s="1474"/>
      <c r="H317" s="1475"/>
      <c r="J317" s="1517"/>
      <c r="K317" s="1512"/>
      <c r="L317" s="1518"/>
      <c r="T317" s="1529"/>
      <c r="U317" s="1529"/>
    </row>
    <row r="318" s="1418" customFormat="1" customHeight="1" spans="2:21">
      <c r="B318" s="1472"/>
      <c r="C318" s="1420"/>
      <c r="D318" s="1472"/>
      <c r="E318" s="1473"/>
      <c r="F318" s="1474"/>
      <c r="H318" s="1475"/>
      <c r="J318" s="1517"/>
      <c r="K318" s="1512"/>
      <c r="L318" s="1518"/>
      <c r="T318" s="1529"/>
      <c r="U318" s="1529"/>
    </row>
    <row r="319" s="1418" customFormat="1" customHeight="1" spans="2:21">
      <c r="B319" s="1472"/>
      <c r="C319" s="1420"/>
      <c r="D319" s="1472"/>
      <c r="E319" s="1473"/>
      <c r="F319" s="1474"/>
      <c r="H319" s="1475"/>
      <c r="J319" s="1517"/>
      <c r="K319" s="1512"/>
      <c r="L319" s="1518"/>
      <c r="T319" s="1529"/>
      <c r="U319" s="1529"/>
    </row>
    <row r="320" s="1418" customFormat="1" customHeight="1" spans="2:21">
      <c r="B320" s="1472"/>
      <c r="C320" s="1420"/>
      <c r="D320" s="1472"/>
      <c r="E320" s="1473"/>
      <c r="F320" s="1474"/>
      <c r="H320" s="1475"/>
      <c r="J320" s="1517"/>
      <c r="K320" s="1512"/>
      <c r="L320" s="1518"/>
      <c r="T320" s="1529"/>
      <c r="U320" s="1529"/>
    </row>
  </sheetData>
  <mergeCells count="18">
    <mergeCell ref="A1:O1"/>
    <mergeCell ref="P1:V1"/>
    <mergeCell ref="L2:O2"/>
    <mergeCell ref="P2:V2"/>
    <mergeCell ref="G3:H3"/>
    <mergeCell ref="J3:M3"/>
    <mergeCell ref="P3:V3"/>
    <mergeCell ref="A19:B19"/>
    <mergeCell ref="J20:N20"/>
    <mergeCell ref="A3:A4"/>
    <mergeCell ref="B3:B4"/>
    <mergeCell ref="C3:C4"/>
    <mergeCell ref="D3:D4"/>
    <mergeCell ref="E3:E4"/>
    <mergeCell ref="F3:F4"/>
    <mergeCell ref="I3:I4"/>
    <mergeCell ref="N3:N4"/>
    <mergeCell ref="O3:O4"/>
  </mergeCells>
  <printOptions horizontalCentered="1"/>
  <pageMargins left="0.354330708661417" right="0.31496062992126" top="1.29" bottom="0.669291338582677" header="0.72" footer="0.275590551181102"/>
  <pageSetup paperSize="9" pageOrder="overThenDown" orientation="landscape" horizontalDpi="600" verticalDpi="600"/>
  <headerFooter alignWithMargins="0" scaleWithDoc="0">
    <oddHeader>&amp;C&amp;"宋体,加粗"&amp;22存货--在用低值易耗品评估明细表&amp;R
&amp;"宋体,常规"表&amp;"Times New Roman,常规"3 - 9 - 8
</oddHeader>
  </headerFooter>
  <colBreaks count="1" manualBreakCount="1">
    <brk id="15" max="6553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K22"/>
  <sheetViews>
    <sheetView showGridLines="0" zoomScaleSheetLayoutView="60" workbookViewId="0">
      <selection activeCell="K20" sqref="K20"/>
    </sheetView>
  </sheetViews>
  <sheetFormatPr defaultColWidth="9" defaultRowHeight="15"/>
  <cols>
    <col min="1" max="1" width="6.375" style="1383" customWidth="1"/>
    <col min="2" max="2" width="20.625" style="1384" customWidth="1"/>
    <col min="3" max="3" width="10.625" style="1383" customWidth="1"/>
    <col min="4" max="4" width="13.625" style="1385" customWidth="1"/>
    <col min="5" max="8" width="13.625" style="1386" customWidth="1"/>
    <col min="9" max="9" width="13.625" style="1383" customWidth="1"/>
    <col min="10" max="10" width="9" style="1383" hidden="1" customWidth="1"/>
    <col min="11" max="16384" width="9" style="1383"/>
  </cols>
  <sheetData>
    <row r="1" s="1381" customFormat="1" ht="20.25" customHeight="1" spans="1:11">
      <c r="A1" s="1387" t="e">
        <f>#REF!</f>
        <v>#REF!</v>
      </c>
      <c r="B1" s="1387"/>
      <c r="C1" s="1387"/>
      <c r="D1" s="1387"/>
      <c r="E1" s="1387"/>
      <c r="F1" s="1387"/>
      <c r="G1" s="1387"/>
      <c r="H1" s="1387"/>
      <c r="I1" s="1387"/>
      <c r="J1" s="1387"/>
      <c r="K1" s="1387"/>
    </row>
    <row r="2" s="356" customFormat="1" ht="20.25" customHeight="1" spans="1:9">
      <c r="A2" s="1388" t="e">
        <f>#REF!</f>
        <v>#REF!</v>
      </c>
      <c r="B2" s="1389"/>
      <c r="C2" s="1390"/>
      <c r="D2" s="1391"/>
      <c r="E2" s="1392"/>
      <c r="F2" s="1390"/>
      <c r="G2" s="1390"/>
      <c r="H2" s="1390"/>
      <c r="I2" s="1411" t="e">
        <f>#REF!</f>
        <v>#REF!</v>
      </c>
    </row>
    <row r="3" s="1382" customFormat="1" ht="20.25" customHeight="1" spans="1:10">
      <c r="A3" s="391" t="s">
        <v>28</v>
      </c>
      <c r="B3" s="363" t="s">
        <v>308</v>
      </c>
      <c r="C3" s="391" t="s">
        <v>216</v>
      </c>
      <c r="D3" s="1393" t="s">
        <v>309</v>
      </c>
      <c r="E3" s="1394" t="s">
        <v>7</v>
      </c>
      <c r="F3" s="1394" t="s">
        <v>143</v>
      </c>
      <c r="G3" s="1394" t="s">
        <v>9</v>
      </c>
      <c r="H3" s="1394" t="s">
        <v>10</v>
      </c>
      <c r="I3" s="391" t="s">
        <v>168</v>
      </c>
      <c r="J3" s="1412"/>
    </row>
    <row r="4" s="1382" customFormat="1" ht="20.25" customHeight="1" spans="1:10">
      <c r="A4" s="397"/>
      <c r="B4" s="366"/>
      <c r="C4" s="397"/>
      <c r="D4" s="1395"/>
      <c r="E4" s="1396"/>
      <c r="F4" s="1396"/>
      <c r="G4" s="1396"/>
      <c r="H4" s="1396"/>
      <c r="I4" s="397"/>
      <c r="J4" s="1412"/>
    </row>
    <row r="5" s="358" customFormat="1" ht="20.25" customHeight="1" spans="1:10">
      <c r="A5" s="1351"/>
      <c r="B5" s="1397"/>
      <c r="C5" s="1349"/>
      <c r="D5" s="1398"/>
      <c r="E5" s="1399"/>
      <c r="F5" s="1399"/>
      <c r="G5" s="1399"/>
      <c r="H5" s="1399"/>
      <c r="I5" s="1351"/>
      <c r="J5" s="1413"/>
    </row>
    <row r="6" s="358" customFormat="1" ht="20.25" customHeight="1" spans="1:10">
      <c r="A6" s="1351"/>
      <c r="B6" s="1397"/>
      <c r="C6" s="1349"/>
      <c r="D6" s="1398"/>
      <c r="E6" s="1399"/>
      <c r="F6" s="1399"/>
      <c r="G6" s="1399"/>
      <c r="H6" s="1399"/>
      <c r="I6" s="1351"/>
      <c r="J6" s="1413"/>
    </row>
    <row r="7" s="358" customFormat="1" ht="20.25" customHeight="1" spans="1:10">
      <c r="A7" s="1351"/>
      <c r="B7" s="1397"/>
      <c r="C7" s="1349"/>
      <c r="D7" s="1400"/>
      <c r="E7" s="1399"/>
      <c r="F7" s="1399"/>
      <c r="G7" s="1399"/>
      <c r="H7" s="1399"/>
      <c r="I7" s="1351"/>
      <c r="J7" s="1413"/>
    </row>
    <row r="8" s="358" customFormat="1" ht="20.25" customHeight="1" spans="1:10">
      <c r="A8" s="1351"/>
      <c r="B8" s="1397"/>
      <c r="C8" s="1349" t="s">
        <v>167</v>
      </c>
      <c r="D8" s="1400"/>
      <c r="E8" s="1399"/>
      <c r="F8" s="1399"/>
      <c r="G8" s="1399"/>
      <c r="H8" s="1399"/>
      <c r="I8" s="1351"/>
      <c r="J8" s="1413"/>
    </row>
    <row r="9" s="358" customFormat="1" ht="20.25" customHeight="1" spans="1:10">
      <c r="A9" s="1351"/>
      <c r="B9" s="1397"/>
      <c r="C9" s="1349"/>
      <c r="D9" s="1400"/>
      <c r="E9" s="1399"/>
      <c r="F9" s="1399"/>
      <c r="G9" s="1399"/>
      <c r="H9" s="1399"/>
      <c r="I9" s="1351"/>
      <c r="J9" s="1413"/>
    </row>
    <row r="10" s="358" customFormat="1" ht="20.25" customHeight="1" spans="1:10">
      <c r="A10" s="1351"/>
      <c r="B10" s="1397"/>
      <c r="C10" s="1349"/>
      <c r="D10" s="1400"/>
      <c r="E10" s="1399"/>
      <c r="F10" s="1399"/>
      <c r="G10" s="1399"/>
      <c r="H10" s="1399"/>
      <c r="I10" s="1351"/>
      <c r="J10" s="1413"/>
    </row>
    <row r="11" s="358" customFormat="1" ht="20.25" customHeight="1" spans="1:10">
      <c r="A11" s="1351"/>
      <c r="B11" s="1397"/>
      <c r="C11" s="1349"/>
      <c r="D11" s="1400"/>
      <c r="E11" s="1399"/>
      <c r="F11" s="1399"/>
      <c r="G11" s="1399"/>
      <c r="H11" s="1399"/>
      <c r="I11" s="1351"/>
      <c r="J11" s="1413"/>
    </row>
    <row r="12" s="358" customFormat="1" ht="20.25" customHeight="1" spans="1:10">
      <c r="A12" s="1351"/>
      <c r="B12" s="1397"/>
      <c r="C12" s="1349"/>
      <c r="D12" s="1400"/>
      <c r="E12" s="1399"/>
      <c r="F12" s="1399"/>
      <c r="G12" s="1399"/>
      <c r="H12" s="1399"/>
      <c r="I12" s="1351"/>
      <c r="J12" s="1413"/>
    </row>
    <row r="13" s="358" customFormat="1" ht="20.25" customHeight="1" spans="1:10">
      <c r="A13" s="1351"/>
      <c r="B13" s="1397"/>
      <c r="C13" s="1349"/>
      <c r="D13" s="1400"/>
      <c r="E13" s="1399"/>
      <c r="F13" s="1399"/>
      <c r="G13" s="1399"/>
      <c r="H13" s="1399"/>
      <c r="I13" s="1351"/>
      <c r="J13" s="1413"/>
    </row>
    <row r="14" s="358" customFormat="1" ht="20.25" customHeight="1" spans="1:10">
      <c r="A14" s="1351"/>
      <c r="B14" s="1397"/>
      <c r="C14" s="1349"/>
      <c r="D14" s="1400"/>
      <c r="E14" s="1399"/>
      <c r="F14" s="1399"/>
      <c r="G14" s="1399"/>
      <c r="H14" s="1399"/>
      <c r="I14" s="1351"/>
      <c r="J14" s="1413"/>
    </row>
    <row r="15" s="358" customFormat="1" ht="20.25" customHeight="1" spans="1:10">
      <c r="A15" s="1351"/>
      <c r="B15" s="1397"/>
      <c r="C15" s="1349"/>
      <c r="D15" s="1400"/>
      <c r="E15" s="1399"/>
      <c r="F15" s="1399"/>
      <c r="G15" s="1399"/>
      <c r="H15" s="1399"/>
      <c r="I15" s="1351"/>
      <c r="J15" s="1413"/>
    </row>
    <row r="16" s="358" customFormat="1" ht="20.25" customHeight="1" spans="1:10">
      <c r="A16" s="1351"/>
      <c r="B16" s="1397"/>
      <c r="C16" s="1349"/>
      <c r="D16" s="1400"/>
      <c r="E16" s="1399"/>
      <c r="F16" s="1399"/>
      <c r="G16" s="1399"/>
      <c r="H16" s="1399"/>
      <c r="I16" s="1351"/>
      <c r="J16" s="1413"/>
    </row>
    <row r="17" s="358" customFormat="1" ht="20.25" customHeight="1" spans="1:10">
      <c r="A17" s="1351"/>
      <c r="B17" s="1397"/>
      <c r="C17" s="1349"/>
      <c r="D17" s="1400"/>
      <c r="E17" s="1399"/>
      <c r="F17" s="1399"/>
      <c r="G17" s="1399"/>
      <c r="H17" s="1399"/>
      <c r="I17" s="1351"/>
      <c r="J17" s="1413"/>
    </row>
    <row r="18" s="358" customFormat="1" ht="20.25" customHeight="1" spans="1:10">
      <c r="A18" s="1401" t="s">
        <v>180</v>
      </c>
      <c r="B18" s="1402"/>
      <c r="C18" s="1349"/>
      <c r="D18" s="1398"/>
      <c r="E18" s="1399"/>
      <c r="F18" s="1399"/>
      <c r="G18" s="1399"/>
      <c r="H18" s="1399"/>
      <c r="I18" s="1351"/>
      <c r="J18" s="1413"/>
    </row>
    <row r="19" s="358" customFormat="1" ht="20.25" customHeight="1" spans="1:9">
      <c r="A19" s="373" t="e">
        <f>#REF!</f>
        <v>#REF!</v>
      </c>
      <c r="B19" s="372"/>
      <c r="D19" s="1403"/>
      <c r="G19" s="1403" t="e">
        <f>#REF!</f>
        <v>#REF!</v>
      </c>
      <c r="H19" s="1404"/>
      <c r="I19" s="373" t="e">
        <f>#REF!</f>
        <v>#REF!</v>
      </c>
    </row>
    <row r="20" s="358" customFormat="1" ht="20.25" customHeight="1" spans="1:8">
      <c r="A20" s="358" t="e">
        <f>#REF!</f>
        <v>#REF!</v>
      </c>
      <c r="B20" s="1405"/>
      <c r="D20" s="1406"/>
      <c r="E20" s="1407"/>
      <c r="F20" s="1407"/>
      <c r="G20" s="1407"/>
      <c r="H20" s="1407"/>
    </row>
    <row r="21" ht="20.25" customHeight="1" spans="1:4">
      <c r="A21" s="1408"/>
      <c r="B21" s="1409"/>
      <c r="C21" s="1408"/>
      <c r="D21" s="1410"/>
    </row>
    <row r="22" ht="20.25" customHeight="1"/>
  </sheetData>
  <mergeCells count="11">
    <mergeCell ref="A1:K1"/>
    <mergeCell ref="A18:B18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.708661417322835" right="0.708661417322835" top="1.36" bottom="1.06299212598425" header="1.04" footer="0.47244094488189"/>
  <pageSetup paperSize="9" orientation="landscape" horizontalDpi="180" verticalDpi="180"/>
  <headerFooter alignWithMargins="0" scaleWithDoc="0">
    <oddHeader>&amp;C&amp;"宋体,加粗"&amp;22一年内到期的非流动资产评估明细表&amp;R
&amp;"宋体,常规"表&amp;"Times New Roman,常规" 3 - 10
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L25"/>
  <sheetViews>
    <sheetView showGridLines="0" zoomScaleSheetLayoutView="60" workbookViewId="0">
      <pane xSplit="2" ySplit="4" topLeftCell="C5" activePane="bottomRight" state="frozen"/>
      <selection/>
      <selection pane="topRight"/>
      <selection pane="bottomLeft"/>
      <selection pane="bottomRight" activeCell="K17" sqref="K17"/>
    </sheetView>
  </sheetViews>
  <sheetFormatPr defaultColWidth="9" defaultRowHeight="15.75"/>
  <cols>
    <col min="1" max="1" width="5.125" customWidth="1"/>
    <col min="2" max="2" width="17.5" customWidth="1"/>
    <col min="3" max="3" width="16.125" customWidth="1"/>
    <col min="4" max="4" width="7.25" customWidth="1"/>
    <col min="5" max="5" width="11" customWidth="1"/>
    <col min="6" max="6" width="10.125" style="359" customWidth="1"/>
    <col min="7" max="7" width="13.75" customWidth="1"/>
    <col min="8" max="8" width="14.25" customWidth="1"/>
    <col min="9" max="10" width="10" customWidth="1"/>
    <col min="11" max="11" width="9.75" customWidth="1"/>
  </cols>
  <sheetData>
    <row r="1" s="444" customFormat="1" ht="20.25" customHeight="1" spans="1:11">
      <c r="A1" s="277" t="e">
        <f>#REF!</f>
        <v>#REF!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</row>
    <row r="2" s="356" customFormat="1" ht="20.25" customHeight="1" spans="1:12">
      <c r="A2" s="360" t="e">
        <f>#REF!</f>
        <v>#REF!</v>
      </c>
      <c r="B2" s="360"/>
      <c r="C2" s="360"/>
      <c r="D2" s="360"/>
      <c r="E2" s="360"/>
      <c r="G2" s="1361"/>
      <c r="I2" s="1378" t="e">
        <f>#REF!</f>
        <v>#REF!</v>
      </c>
      <c r="J2" s="1378"/>
      <c r="K2" s="1378"/>
      <c r="L2" s="377"/>
    </row>
    <row r="3" s="1360" customFormat="1" ht="20.25" customHeight="1" spans="1:11">
      <c r="A3" s="1362" t="s">
        <v>28</v>
      </c>
      <c r="B3" s="1362" t="s">
        <v>310</v>
      </c>
      <c r="C3" s="1362" t="s">
        <v>311</v>
      </c>
      <c r="D3" s="1362" t="s">
        <v>294</v>
      </c>
      <c r="E3" s="1362" t="s">
        <v>233</v>
      </c>
      <c r="F3" s="1363" t="s">
        <v>236</v>
      </c>
      <c r="G3" s="1364" t="s">
        <v>7</v>
      </c>
      <c r="H3" s="1363" t="s">
        <v>143</v>
      </c>
      <c r="I3" s="1362" t="s">
        <v>9</v>
      </c>
      <c r="J3" s="1362" t="s">
        <v>10</v>
      </c>
      <c r="K3" s="1362" t="s">
        <v>168</v>
      </c>
    </row>
    <row r="4" s="1360" customFormat="1" ht="20.25" hidden="1" customHeight="1" spans="1:11">
      <c r="A4" s="1362"/>
      <c r="B4" s="1362"/>
      <c r="C4" s="1362"/>
      <c r="D4" s="1362"/>
      <c r="E4" s="1362"/>
      <c r="F4" s="1363"/>
      <c r="G4" s="1364"/>
      <c r="H4" s="1363"/>
      <c r="I4" s="1362"/>
      <c r="J4" s="1362"/>
      <c r="K4" s="1362"/>
    </row>
    <row r="5" s="1360" customFormat="1" ht="20.25" customHeight="1" spans="1:11">
      <c r="A5" s="1365"/>
      <c r="B5" s="468"/>
      <c r="C5" s="468"/>
      <c r="D5" s="468"/>
      <c r="E5" s="319"/>
      <c r="F5" s="1366"/>
      <c r="G5" s="1367"/>
      <c r="H5" s="1368"/>
      <c r="I5" s="1379"/>
      <c r="J5" s="1379"/>
      <c r="K5" s="1379"/>
    </row>
    <row r="6" s="278" customFormat="1" ht="20.25" customHeight="1" spans="1:11">
      <c r="A6" s="1365"/>
      <c r="B6" s="468"/>
      <c r="C6" s="468"/>
      <c r="D6" s="468"/>
      <c r="E6" s="319"/>
      <c r="F6" s="1366"/>
      <c r="G6" s="1367"/>
      <c r="H6" s="1368"/>
      <c r="I6" s="1379"/>
      <c r="J6" s="1379"/>
      <c r="K6" s="1379"/>
    </row>
    <row r="7" s="278" customFormat="1" ht="20.25" customHeight="1" spans="1:11">
      <c r="A7" s="1365"/>
      <c r="B7" s="468"/>
      <c r="C7" s="468"/>
      <c r="D7" s="468"/>
      <c r="E7" s="319"/>
      <c r="F7" s="1366"/>
      <c r="G7" s="1367"/>
      <c r="H7" s="1368"/>
      <c r="I7" s="1379"/>
      <c r="J7" s="1379"/>
      <c r="K7" s="1379"/>
    </row>
    <row r="8" s="278" customFormat="1" ht="20.25" customHeight="1" spans="1:11">
      <c r="A8" s="1365"/>
      <c r="B8" s="468"/>
      <c r="C8" s="468"/>
      <c r="D8" s="468"/>
      <c r="E8" s="317"/>
      <c r="F8" s="318"/>
      <c r="G8" s="1367"/>
      <c r="H8" s="1368"/>
      <c r="I8" s="1379"/>
      <c r="J8" s="1379"/>
      <c r="K8" s="1379"/>
    </row>
    <row r="9" s="278" customFormat="1" ht="20.25" customHeight="1" spans="1:11">
      <c r="A9" s="1365"/>
      <c r="B9" s="468"/>
      <c r="C9" s="468"/>
      <c r="D9" s="468"/>
      <c r="E9" s="317"/>
      <c r="F9" s="318"/>
      <c r="G9" s="1367"/>
      <c r="H9" s="1368"/>
      <c r="I9" s="1379"/>
      <c r="J9" s="1379"/>
      <c r="K9" s="1379"/>
    </row>
    <row r="10" s="278" customFormat="1" ht="20.25" customHeight="1" spans="1:11">
      <c r="A10" s="1365"/>
      <c r="B10" s="468"/>
      <c r="C10" s="468"/>
      <c r="D10" s="468"/>
      <c r="E10" s="317"/>
      <c r="F10" s="318"/>
      <c r="G10" s="1367"/>
      <c r="H10" s="1368"/>
      <c r="I10" s="1379"/>
      <c r="J10" s="1379"/>
      <c r="K10" s="1379"/>
    </row>
    <row r="11" s="278" customFormat="1" ht="20.25" customHeight="1" spans="1:11">
      <c r="A11" s="1365"/>
      <c r="B11" s="468"/>
      <c r="C11" s="468"/>
      <c r="D11" s="468"/>
      <c r="E11" s="317"/>
      <c r="F11" s="318"/>
      <c r="G11" s="1367"/>
      <c r="H11" s="1368"/>
      <c r="I11" s="1379"/>
      <c r="J11" s="1379"/>
      <c r="K11" s="1379"/>
    </row>
    <row r="12" s="278" customFormat="1" ht="20.25" customHeight="1" spans="1:11">
      <c r="A12" s="1365"/>
      <c r="B12" s="468"/>
      <c r="C12" s="468"/>
      <c r="D12" s="468"/>
      <c r="E12" s="317"/>
      <c r="F12" s="318"/>
      <c r="G12" s="1367"/>
      <c r="H12" s="1368"/>
      <c r="I12" s="1379"/>
      <c r="J12" s="1379"/>
      <c r="K12" s="1379"/>
    </row>
    <row r="13" s="278" customFormat="1" ht="20.25" customHeight="1" spans="1:11">
      <c r="A13" s="1365"/>
      <c r="B13" s="468"/>
      <c r="C13" s="468"/>
      <c r="D13" s="468"/>
      <c r="E13" s="317"/>
      <c r="F13" s="318"/>
      <c r="G13" s="1367"/>
      <c r="H13" s="1368"/>
      <c r="I13" s="1379"/>
      <c r="J13" s="1379"/>
      <c r="K13" s="1379"/>
    </row>
    <row r="14" s="278" customFormat="1" ht="20.25" customHeight="1" spans="1:11">
      <c r="A14" s="1365"/>
      <c r="B14" s="468"/>
      <c r="C14" s="468"/>
      <c r="D14" s="468"/>
      <c r="E14" s="317"/>
      <c r="F14" s="1369"/>
      <c r="G14" s="1367"/>
      <c r="H14" s="1368"/>
      <c r="I14" s="1379"/>
      <c r="J14" s="1379"/>
      <c r="K14" s="1379"/>
    </row>
    <row r="15" s="278" customFormat="1" ht="20.25" customHeight="1" spans="1:11">
      <c r="A15" s="1365"/>
      <c r="B15" s="310"/>
      <c r="C15" s="468"/>
      <c r="D15" s="468"/>
      <c r="E15" s="317"/>
      <c r="F15" s="318"/>
      <c r="G15" s="1367"/>
      <c r="H15" s="1368"/>
      <c r="I15" s="1379"/>
      <c r="J15" s="1379"/>
      <c r="K15" s="1379"/>
    </row>
    <row r="16" s="278" customFormat="1" ht="20.25" customHeight="1" spans="1:11">
      <c r="A16" s="1365"/>
      <c r="B16" s="310"/>
      <c r="C16" s="468"/>
      <c r="D16" s="468"/>
      <c r="E16" s="317"/>
      <c r="F16" s="318"/>
      <c r="G16" s="369"/>
      <c r="H16" s="1368"/>
      <c r="I16" s="369"/>
      <c r="J16" s="369"/>
      <c r="K16" s="369"/>
    </row>
    <row r="17" s="278" customFormat="1" ht="20.25" customHeight="1" spans="1:11">
      <c r="A17" s="1365"/>
      <c r="B17" s="310"/>
      <c r="C17" s="468"/>
      <c r="D17" s="468"/>
      <c r="E17" s="317"/>
      <c r="F17" s="318"/>
      <c r="G17" s="369"/>
      <c r="H17" s="1368"/>
      <c r="I17" s="369"/>
      <c r="J17" s="369"/>
      <c r="K17" s="369"/>
    </row>
    <row r="18" s="278" customFormat="1" ht="20.25" customHeight="1" spans="1:11">
      <c r="A18" s="1365"/>
      <c r="B18" s="310"/>
      <c r="C18" s="468"/>
      <c r="D18" s="468"/>
      <c r="E18" s="317"/>
      <c r="F18" s="318"/>
      <c r="G18" s="369"/>
      <c r="H18" s="1368"/>
      <c r="I18" s="369"/>
      <c r="J18" s="369"/>
      <c r="K18" s="369"/>
    </row>
    <row r="19" s="278" customFormat="1" ht="20.25" customHeight="1" spans="1:11">
      <c r="A19" s="1365"/>
      <c r="B19" s="1370"/>
      <c r="C19" s="1311"/>
      <c r="D19" s="468"/>
      <c r="E19" s="1371"/>
      <c r="F19" s="318"/>
      <c r="G19" s="321"/>
      <c r="H19" s="321"/>
      <c r="I19" s="320"/>
      <c r="J19" s="320"/>
      <c r="K19" s="320"/>
    </row>
    <row r="20" s="278" customFormat="1" ht="20.25" customHeight="1" spans="1:11">
      <c r="A20" s="1365"/>
      <c r="B20" s="310"/>
      <c r="C20" s="468"/>
      <c r="D20" s="468"/>
      <c r="E20" s="317"/>
      <c r="F20" s="318"/>
      <c r="G20" s="369"/>
      <c r="H20" s="1368"/>
      <c r="I20" s="369"/>
      <c r="J20" s="369"/>
      <c r="K20" s="369"/>
    </row>
    <row r="21" s="278" customFormat="1" ht="20.25" customHeight="1" spans="1:11">
      <c r="A21" s="272"/>
      <c r="B21" s="272"/>
      <c r="C21" s="272"/>
      <c r="D21" s="272"/>
      <c r="E21" s="272"/>
      <c r="F21" s="369"/>
      <c r="G21" s="369"/>
      <c r="H21" s="369"/>
      <c r="I21" s="369"/>
      <c r="J21" s="369"/>
      <c r="K21" s="272"/>
    </row>
    <row r="22" s="1298" customFormat="1" ht="20.25" customHeight="1" spans="1:11">
      <c r="A22" s="1317" t="s">
        <v>180</v>
      </c>
      <c r="B22" s="1318"/>
      <c r="C22" s="1311"/>
      <c r="D22" s="1311"/>
      <c r="E22" s="1311"/>
      <c r="F22" s="1316"/>
      <c r="G22" s="1316"/>
      <c r="H22" s="1372">
        <v>285797</v>
      </c>
      <c r="I22" s="1316"/>
      <c r="J22" s="1316"/>
      <c r="K22" s="1311"/>
    </row>
    <row r="23" s="1300" customFormat="1" ht="20.25" customHeight="1" spans="1:12">
      <c r="A23" s="1373" t="e">
        <f>#REF!</f>
        <v>#REF!</v>
      </c>
      <c r="B23" s="1374"/>
      <c r="C23" s="1374"/>
      <c r="D23" s="1374"/>
      <c r="E23" s="1374"/>
      <c r="F23" s="1374"/>
      <c r="G23" s="1375" t="e">
        <f>#REF!</f>
        <v>#REF!</v>
      </c>
      <c r="H23" s="1375"/>
      <c r="I23" s="1375"/>
      <c r="J23" s="1375"/>
      <c r="K23" s="1380"/>
      <c r="L23" s="1298"/>
    </row>
    <row r="24" s="1298" customFormat="1" ht="20.25" customHeight="1" spans="1:11">
      <c r="A24" s="1376" t="e">
        <f>#REF!</f>
        <v>#REF!</v>
      </c>
      <c r="B24" s="1376"/>
      <c r="C24" s="1376"/>
      <c r="D24" s="1376"/>
      <c r="E24" s="1376"/>
      <c r="F24" s="1377"/>
      <c r="G24" s="1376"/>
      <c r="H24" s="1376"/>
      <c r="I24" s="1376"/>
      <c r="J24" s="1376"/>
      <c r="K24" s="1376"/>
    </row>
    <row r="25" ht="20.25" customHeight="1"/>
  </sheetData>
  <mergeCells count="12">
    <mergeCell ref="A1:K1"/>
    <mergeCell ref="I2:K2"/>
    <mergeCell ref="A22:B22"/>
    <mergeCell ref="G23:J23"/>
    <mergeCell ref="A3:A4"/>
    <mergeCell ref="B3:B4"/>
    <mergeCell ref="D3:D4"/>
    <mergeCell ref="G3:G4"/>
    <mergeCell ref="H3:H4"/>
    <mergeCell ref="I3:I4"/>
    <mergeCell ref="J3:J4"/>
    <mergeCell ref="K3:K4"/>
  </mergeCells>
  <printOptions horizontalCentered="1"/>
  <pageMargins left="0.24" right="0.196850393700787" top="1.45669291338583" bottom="0.47244094488189" header="0.866141732283464" footer="0.393700787401575"/>
  <pageSetup paperSize="9" pageOrder="overThenDown" orientation="landscape" horizontalDpi="600" verticalDpi="600"/>
  <headerFooter alignWithMargins="0" scaleWithDoc="0">
    <oddHeader>&amp;C&amp;"宋体,加粗"&amp;22其他流动资产-绿化苗木评估明细表&amp;R
&amp;"宋体,常规"表&amp;"Times New Roman,常规" 3 - 11
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G34"/>
  <sheetViews>
    <sheetView showGridLines="0" zoomScaleSheetLayoutView="60" workbookViewId="0">
      <pane xSplit="2" ySplit="3" topLeftCell="C16" activePane="bottomRight" state="frozenSplit"/>
      <selection/>
      <selection pane="topRight"/>
      <selection pane="bottomLeft"/>
      <selection pane="bottomRight" activeCell="A30" sqref="A30:B30"/>
    </sheetView>
  </sheetViews>
  <sheetFormatPr defaultColWidth="9" defaultRowHeight="15.75" outlineLevelCol="6"/>
  <cols>
    <col min="1" max="1" width="8.625" customWidth="1"/>
    <col min="2" max="2" width="29.625" customWidth="1"/>
    <col min="3" max="5" width="18.625" customWidth="1"/>
    <col min="6" max="6" width="18.375" customWidth="1"/>
  </cols>
  <sheetData>
    <row r="1" ht="20.25" customHeight="1" spans="1:7">
      <c r="A1" s="276" t="e">
        <f>#REF!</f>
        <v>#REF!</v>
      </c>
      <c r="B1" s="276"/>
      <c r="C1" s="276"/>
      <c r="D1" s="276"/>
      <c r="E1" s="276"/>
      <c r="F1" s="276"/>
      <c r="G1" s="276"/>
    </row>
    <row r="2" ht="20.25" customHeight="1" spans="1:6">
      <c r="A2" s="1287" t="e">
        <f>#REF!</f>
        <v>#REF!</v>
      </c>
      <c r="B2" s="1344"/>
      <c r="C2" s="402"/>
      <c r="D2" s="1345"/>
      <c r="E2" s="1345"/>
      <c r="F2" s="1345" t="e">
        <f>#REF!</f>
        <v>#REF!</v>
      </c>
    </row>
    <row r="3" s="1342" customFormat="1" ht="20.25" customHeight="1" spans="1:6">
      <c r="A3" s="1346" t="s">
        <v>142</v>
      </c>
      <c r="B3" s="1346" t="s">
        <v>29</v>
      </c>
      <c r="C3" s="1347" t="s">
        <v>7</v>
      </c>
      <c r="D3" s="1347" t="s">
        <v>143</v>
      </c>
      <c r="E3" s="1347" t="s">
        <v>9</v>
      </c>
      <c r="F3" s="1347" t="s">
        <v>312</v>
      </c>
    </row>
    <row r="4" ht="20.25" customHeight="1" spans="1:6">
      <c r="A4" s="1348" t="s">
        <v>313</v>
      </c>
      <c r="B4" s="1349" t="s">
        <v>314</v>
      </c>
      <c r="C4" s="1350"/>
      <c r="D4" s="1350"/>
      <c r="E4" s="1350"/>
      <c r="F4" s="1350"/>
    </row>
    <row r="5" ht="20.25" customHeight="1" spans="1:6">
      <c r="A5" s="1348" t="s">
        <v>315</v>
      </c>
      <c r="B5" s="1349" t="s">
        <v>316</v>
      </c>
      <c r="C5" s="1350"/>
      <c r="D5" s="1350"/>
      <c r="E5" s="1350"/>
      <c r="F5" s="1350"/>
    </row>
    <row r="6" ht="20.25" customHeight="1" spans="1:6">
      <c r="A6" s="1348" t="s">
        <v>317</v>
      </c>
      <c r="B6" s="1351" t="s">
        <v>318</v>
      </c>
      <c r="C6" s="1352"/>
      <c r="D6" s="1352"/>
      <c r="E6" s="1352"/>
      <c r="F6" s="1352"/>
    </row>
    <row r="7" ht="20.25" customHeight="1" spans="1:6">
      <c r="A7" s="1348" t="s">
        <v>319</v>
      </c>
      <c r="B7" s="1351" t="s">
        <v>320</v>
      </c>
      <c r="C7" s="1352"/>
      <c r="D7" s="1352"/>
      <c r="E7" s="1352"/>
      <c r="F7" s="1352"/>
    </row>
    <row r="8" ht="20.25" customHeight="1" spans="1:6">
      <c r="A8" s="1348" t="s">
        <v>321</v>
      </c>
      <c r="B8" s="1351" t="s">
        <v>322</v>
      </c>
      <c r="C8" s="1352"/>
      <c r="D8" s="1352"/>
      <c r="E8" s="1352"/>
      <c r="F8" s="1352"/>
    </row>
    <row r="9" ht="20.25" customHeight="1" spans="1:6">
      <c r="A9" s="1348" t="s">
        <v>323</v>
      </c>
      <c r="B9" s="1351" t="s">
        <v>324</v>
      </c>
      <c r="C9" s="1352"/>
      <c r="D9" s="1352"/>
      <c r="E9" s="1352"/>
      <c r="F9" s="1352"/>
    </row>
    <row r="10" ht="20.25" customHeight="1" spans="1:6">
      <c r="A10" s="1348" t="s">
        <v>325</v>
      </c>
      <c r="B10" s="1351" t="s">
        <v>326</v>
      </c>
      <c r="C10" s="1352"/>
      <c r="D10" s="1352"/>
      <c r="E10" s="1352"/>
      <c r="F10" s="1352"/>
    </row>
    <row r="11" ht="20.25" customHeight="1" spans="1:6">
      <c r="A11" s="1353" t="s">
        <v>327</v>
      </c>
      <c r="B11" s="1351" t="s">
        <v>328</v>
      </c>
      <c r="C11" s="1352"/>
      <c r="D11" s="1352"/>
      <c r="E11" s="1352"/>
      <c r="F11" s="1352"/>
    </row>
    <row r="12" ht="20.25" customHeight="1" spans="1:6">
      <c r="A12" s="1348" t="s">
        <v>329</v>
      </c>
      <c r="B12" s="1351" t="s">
        <v>330</v>
      </c>
      <c r="C12" s="1352"/>
      <c r="D12" s="1352"/>
      <c r="E12" s="1352"/>
      <c r="F12" s="1352"/>
    </row>
    <row r="13" ht="20.25" customHeight="1" spans="1:6">
      <c r="A13" s="1348" t="s">
        <v>331</v>
      </c>
      <c r="B13" s="1351" t="s">
        <v>332</v>
      </c>
      <c r="C13" s="1352"/>
      <c r="D13" s="1352"/>
      <c r="E13" s="1352"/>
      <c r="F13" s="1352"/>
    </row>
    <row r="14" ht="20.25" customHeight="1" spans="1:6">
      <c r="A14" s="1348" t="s">
        <v>333</v>
      </c>
      <c r="B14" s="1351" t="s">
        <v>334</v>
      </c>
      <c r="C14" s="1352"/>
      <c r="D14" s="1352"/>
      <c r="E14" s="1352"/>
      <c r="F14" s="1352"/>
    </row>
    <row r="15" ht="20.25" customHeight="1" spans="1:6">
      <c r="A15" s="1348" t="s">
        <v>335</v>
      </c>
      <c r="B15" s="1351" t="s">
        <v>336</v>
      </c>
      <c r="C15" s="1352"/>
      <c r="D15" s="1352"/>
      <c r="E15" s="1352"/>
      <c r="F15" s="1352"/>
    </row>
    <row r="16" ht="20.25" customHeight="1" spans="1:6">
      <c r="A16" s="1348" t="s">
        <v>337</v>
      </c>
      <c r="B16" s="1351" t="s">
        <v>338</v>
      </c>
      <c r="C16" s="1352"/>
      <c r="D16" s="1352"/>
      <c r="E16" s="1352"/>
      <c r="F16" s="1352"/>
    </row>
    <row r="17" ht="20.25" customHeight="1" spans="1:6">
      <c r="A17" s="1348" t="s">
        <v>339</v>
      </c>
      <c r="B17" s="1351" t="s">
        <v>340</v>
      </c>
      <c r="C17" s="1352"/>
      <c r="D17" s="1352"/>
      <c r="E17" s="1352"/>
      <c r="F17" s="1352"/>
    </row>
    <row r="18" ht="20.25" customHeight="1" spans="1:6">
      <c r="A18" s="1348" t="s">
        <v>341</v>
      </c>
      <c r="B18" s="1351" t="s">
        <v>342</v>
      </c>
      <c r="C18" s="1352"/>
      <c r="D18" s="1352"/>
      <c r="E18" s="1352"/>
      <c r="F18" s="1352"/>
    </row>
    <row r="19" ht="20.25" customHeight="1" spans="1:6">
      <c r="A19" s="1348" t="s">
        <v>343</v>
      </c>
      <c r="B19" s="1351" t="s">
        <v>344</v>
      </c>
      <c r="C19" s="1352"/>
      <c r="D19" s="1352"/>
      <c r="E19" s="1352"/>
      <c r="F19" s="1352"/>
    </row>
    <row r="20" ht="20.25" customHeight="1" spans="1:6">
      <c r="A20" s="1348" t="s">
        <v>345</v>
      </c>
      <c r="B20" s="1351" t="s">
        <v>346</v>
      </c>
      <c r="C20" s="1352"/>
      <c r="D20" s="1352"/>
      <c r="E20" s="1352"/>
      <c r="F20" s="1352"/>
    </row>
    <row r="21" ht="20.25" customHeight="1" spans="1:6">
      <c r="A21" s="1354"/>
      <c r="B21" s="1355"/>
      <c r="C21" s="1352"/>
      <c r="D21" s="1352"/>
      <c r="E21" s="1352"/>
      <c r="F21" s="1352"/>
    </row>
    <row r="22" ht="20.25" customHeight="1" spans="1:6">
      <c r="A22" s="1354"/>
      <c r="B22" s="1355"/>
      <c r="C22" s="1352"/>
      <c r="D22" s="1352"/>
      <c r="E22" s="1352"/>
      <c r="F22" s="1352"/>
    </row>
    <row r="23" ht="20.25" customHeight="1" spans="1:6">
      <c r="A23" s="1354"/>
      <c r="B23" s="1355"/>
      <c r="C23" s="1352"/>
      <c r="D23" s="1352"/>
      <c r="E23" s="1352"/>
      <c r="F23" s="1352"/>
    </row>
    <row r="24" ht="20.25" customHeight="1" spans="1:6">
      <c r="A24" s="1354"/>
      <c r="B24" s="1355"/>
      <c r="C24" s="1352"/>
      <c r="D24" s="1352"/>
      <c r="E24" s="1352"/>
      <c r="F24" s="1352"/>
    </row>
    <row r="25" ht="20.25" customHeight="1" spans="1:6">
      <c r="A25" s="1354"/>
      <c r="B25" s="1355"/>
      <c r="C25" s="1352"/>
      <c r="D25" s="1352"/>
      <c r="E25" s="1352"/>
      <c r="F25" s="1352"/>
    </row>
    <row r="26" ht="20.25" customHeight="1" spans="1:6">
      <c r="A26" s="1354"/>
      <c r="B26" s="1355"/>
      <c r="C26" s="1352"/>
      <c r="D26" s="1352"/>
      <c r="E26" s="1352"/>
      <c r="F26" s="1352"/>
    </row>
    <row r="27" ht="20.25" customHeight="1" spans="1:6">
      <c r="A27" s="1354"/>
      <c r="B27" s="1355"/>
      <c r="C27" s="1352"/>
      <c r="D27" s="1352"/>
      <c r="E27" s="1352"/>
      <c r="F27" s="1352"/>
    </row>
    <row r="28" ht="20.25" customHeight="1" spans="1:6">
      <c r="A28" s="1354"/>
      <c r="B28" s="1355"/>
      <c r="C28" s="1352"/>
      <c r="D28" s="1352"/>
      <c r="E28" s="1352"/>
      <c r="F28" s="1352"/>
    </row>
    <row r="29" ht="20.25" customHeight="1" spans="1:6">
      <c r="A29" s="1354"/>
      <c r="B29" s="1355"/>
      <c r="C29" s="1352"/>
      <c r="D29" s="1352"/>
      <c r="E29" s="1352"/>
      <c r="F29" s="1352"/>
    </row>
    <row r="30" s="1343" customFormat="1" ht="20.25" customHeight="1" spans="1:6">
      <c r="A30" s="1356" t="s">
        <v>180</v>
      </c>
      <c r="B30" s="1357"/>
      <c r="C30" s="1358"/>
      <c r="D30" s="1358"/>
      <c r="E30" s="1358"/>
      <c r="F30" s="1358"/>
    </row>
    <row r="31" ht="20.25" customHeight="1" spans="1:5">
      <c r="A31" s="1359" t="e">
        <f>#REF!</f>
        <v>#REF!</v>
      </c>
      <c r="E31" t="e">
        <f>#REF!</f>
        <v>#REF!</v>
      </c>
    </row>
    <row r="32" ht="20.25" customHeight="1" spans="1:1">
      <c r="A32" t="e">
        <f>#REF!</f>
        <v>#REF!</v>
      </c>
    </row>
    <row r="33" ht="20.25" customHeight="1"/>
    <row r="34" ht="20.25" customHeight="1"/>
  </sheetData>
  <mergeCells count="2">
    <mergeCell ref="A1:G1"/>
    <mergeCell ref="A30:B30"/>
  </mergeCells>
  <printOptions horizontalCentered="1"/>
  <pageMargins left="0.31" right="0.28" top="1.37" bottom="0.48" header="0.7" footer="0.3"/>
  <pageSetup paperSize="9" orientation="landscape" horizontalDpi="180" verticalDpi="180"/>
  <headerFooter alignWithMargins="0" scaleWithDoc="0">
    <oddHeader>&amp;C&amp;"楷体_GB2312,加粗"&amp;20&amp;U非流动资产评估汇总表&amp;R
&amp;"宋体,常规"表&amp;"Times New Roman,常规"4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showGridLines="0" zoomScaleSheetLayoutView="60" workbookViewId="0">
      <pane xSplit="2" ySplit="3" topLeftCell="C4" activePane="bottomRight" state="frozenSplit"/>
      <selection/>
      <selection pane="topRight"/>
      <selection pane="bottomLeft"/>
      <selection pane="bottomRight" activeCell="A3" sqref="A3"/>
    </sheetView>
  </sheetViews>
  <sheetFormatPr defaultColWidth="9" defaultRowHeight="20.25" customHeight="1" outlineLevelCol="5"/>
  <cols>
    <col min="1" max="1" width="8.625" style="1815" customWidth="1"/>
    <col min="2" max="2" width="26.125" style="1579" customWidth="1"/>
    <col min="3" max="5" width="21.625" style="1816" customWidth="1"/>
    <col min="6" max="6" width="21.5" style="1816" customWidth="1"/>
    <col min="7" max="7" width="9" style="1579" hidden="1" customWidth="1"/>
    <col min="8" max="16384" width="9" style="1579"/>
  </cols>
  <sheetData>
    <row r="1" s="375" customFormat="1" customHeight="1" spans="1:6">
      <c r="A1" s="1829" t="e">
        <f>#REF!</f>
        <v>#REF!</v>
      </c>
      <c r="B1" s="1829"/>
      <c r="C1" s="1829"/>
      <c r="D1" s="1829"/>
      <c r="E1" s="1829"/>
      <c r="F1" s="1829"/>
    </row>
    <row r="2" s="1813" customFormat="1" customHeight="1" spans="1:6">
      <c r="A2" s="360" t="e">
        <f>#REF!</f>
        <v>#REF!</v>
      </c>
      <c r="B2" s="360"/>
      <c r="C2" s="361"/>
      <c r="E2" s="1633"/>
      <c r="F2" s="372"/>
    </row>
    <row r="3" s="1814" customFormat="1" customHeight="1" spans="1:6">
      <c r="A3" s="1817" t="s">
        <v>142</v>
      </c>
      <c r="B3" s="1818" t="s">
        <v>29</v>
      </c>
      <c r="C3" s="1819" t="s">
        <v>7</v>
      </c>
      <c r="D3" s="1819" t="s">
        <v>143</v>
      </c>
      <c r="E3" s="1819" t="s">
        <v>9</v>
      </c>
      <c r="F3" s="1819" t="s">
        <v>30</v>
      </c>
    </row>
    <row r="4" s="375" customFormat="1" customHeight="1" spans="1:6">
      <c r="A4" s="1820" t="s">
        <v>144</v>
      </c>
      <c r="B4" s="1734" t="s">
        <v>145</v>
      </c>
      <c r="C4" s="1821"/>
      <c r="D4" s="1821"/>
      <c r="E4" s="1822"/>
      <c r="F4" s="1822"/>
    </row>
    <row r="5" s="375" customFormat="1" customHeight="1" spans="1:6">
      <c r="A5" s="1820" t="s">
        <v>146</v>
      </c>
      <c r="B5" s="1823" t="s">
        <v>147</v>
      </c>
      <c r="C5" s="1821"/>
      <c r="D5" s="1821"/>
      <c r="E5" s="1822"/>
      <c r="F5" s="1822"/>
    </row>
    <row r="6" s="375" customFormat="1" customHeight="1" spans="1:6">
      <c r="A6" s="1820" t="s">
        <v>148</v>
      </c>
      <c r="B6" s="1734" t="s">
        <v>149</v>
      </c>
      <c r="C6" s="1821"/>
      <c r="D6" s="1821"/>
      <c r="E6" s="1822"/>
      <c r="F6" s="1822"/>
    </row>
    <row r="7" s="375" customFormat="1" customHeight="1" spans="1:6">
      <c r="A7" s="1820" t="s">
        <v>150</v>
      </c>
      <c r="B7" s="1734" t="s">
        <v>151</v>
      </c>
      <c r="C7" s="1821"/>
      <c r="D7" s="1821"/>
      <c r="E7" s="1822"/>
      <c r="F7" s="1822"/>
    </row>
    <row r="8" s="375" customFormat="1" customHeight="1" spans="1:6">
      <c r="A8" s="1820" t="s">
        <v>152</v>
      </c>
      <c r="B8" s="1824" t="s">
        <v>153</v>
      </c>
      <c r="C8" s="1821"/>
      <c r="D8" s="1821"/>
      <c r="E8" s="1822"/>
      <c r="F8" s="1822"/>
    </row>
    <row r="9" s="375" customFormat="1" customHeight="1" spans="1:6">
      <c r="A9" s="1820" t="s">
        <v>154</v>
      </c>
      <c r="B9" s="1823" t="s">
        <v>155</v>
      </c>
      <c r="C9" s="1821"/>
      <c r="D9" s="1821"/>
      <c r="E9" s="1822"/>
      <c r="F9" s="1822"/>
    </row>
    <row r="10" s="375" customFormat="1" customHeight="1" spans="1:6">
      <c r="A10" s="1820" t="s">
        <v>156</v>
      </c>
      <c r="B10" s="1823" t="s">
        <v>157</v>
      </c>
      <c r="C10" s="1821"/>
      <c r="D10" s="1821"/>
      <c r="E10" s="1822"/>
      <c r="F10" s="1822"/>
    </row>
    <row r="11" s="375" customFormat="1" customHeight="1" spans="1:6">
      <c r="A11" s="1820" t="s">
        <v>158</v>
      </c>
      <c r="B11" s="1734" t="s">
        <v>159</v>
      </c>
      <c r="C11" s="1821"/>
      <c r="D11" s="1821"/>
      <c r="E11" s="1822"/>
      <c r="F11" s="1822"/>
    </row>
    <row r="12" s="375" customFormat="1" customHeight="1" spans="1:6">
      <c r="A12" s="1820" t="s">
        <v>160</v>
      </c>
      <c r="B12" s="1734" t="s">
        <v>161</v>
      </c>
      <c r="C12" s="1821"/>
      <c r="D12" s="1830"/>
      <c r="E12" s="1822"/>
      <c r="F12" s="1822"/>
    </row>
    <row r="13" s="375" customFormat="1" customHeight="1" spans="1:6">
      <c r="A13" s="1820" t="s">
        <v>162</v>
      </c>
      <c r="B13" s="1734" t="s">
        <v>163</v>
      </c>
      <c r="C13" s="1821"/>
      <c r="D13" s="1830"/>
      <c r="E13" s="1822"/>
      <c r="F13" s="1822"/>
    </row>
    <row r="14" s="375" customFormat="1" customHeight="1" spans="1:6">
      <c r="A14" s="1820" t="s">
        <v>164</v>
      </c>
      <c r="B14" s="1734" t="s">
        <v>165</v>
      </c>
      <c r="C14" s="1821"/>
      <c r="D14" s="1830"/>
      <c r="E14" s="1822"/>
      <c r="F14" s="1822"/>
    </row>
    <row r="15" s="375" customFormat="1" customHeight="1" spans="1:6">
      <c r="A15" s="1820"/>
      <c r="B15" s="1734"/>
      <c r="C15" s="1821"/>
      <c r="D15" s="1830"/>
      <c r="E15" s="1822"/>
      <c r="F15" s="1822"/>
    </row>
    <row r="16" s="375" customFormat="1" customHeight="1" spans="1:6">
      <c r="A16" s="1820"/>
      <c r="B16" s="1824"/>
      <c r="C16" s="1821"/>
      <c r="D16" s="1830"/>
      <c r="E16" s="1822"/>
      <c r="F16" s="1822"/>
    </row>
    <row r="17" s="375" customFormat="1" customHeight="1" spans="1:6">
      <c r="A17" s="1825"/>
      <c r="B17" s="1734"/>
      <c r="C17" s="1821"/>
      <c r="D17" s="1830"/>
      <c r="E17" s="1822"/>
      <c r="F17" s="1822"/>
    </row>
    <row r="18" s="375" customFormat="1" customHeight="1" spans="1:6">
      <c r="A18" s="1831" t="s">
        <v>166</v>
      </c>
      <c r="B18" s="1832"/>
      <c r="C18" s="1833"/>
      <c r="D18" s="1834"/>
      <c r="E18" s="1822"/>
      <c r="F18" s="1822"/>
    </row>
    <row r="19" s="375" customFormat="1" customHeight="1" spans="1:6">
      <c r="A19" s="1826"/>
      <c r="C19" s="1827"/>
      <c r="D19" s="1827"/>
      <c r="E19" s="1827" t="e">
        <f>#REF!</f>
        <v>#REF!</v>
      </c>
      <c r="F19" s="1827"/>
    </row>
    <row r="20" s="375" customFormat="1" customHeight="1" spans="1:6">
      <c r="A20" s="1826"/>
      <c r="C20" s="1827"/>
      <c r="D20" s="1827"/>
      <c r="E20" s="1827"/>
      <c r="F20" s="1827"/>
    </row>
    <row r="21" s="1828" customFormat="1" customHeight="1" spans="1:6">
      <c r="A21" s="1835"/>
      <c r="C21" s="1836"/>
      <c r="D21" s="1836"/>
      <c r="E21" s="1836"/>
      <c r="F21" s="1836"/>
    </row>
  </sheetData>
  <mergeCells count="1">
    <mergeCell ref="A1:F1"/>
  </mergeCells>
  <printOptions horizontalCentered="1"/>
  <pageMargins left="0.748031496062992" right="0.708661417322835" top="1.81102362204724" bottom="0.275590551181102" header="1.02362204724409" footer="0.15748031496063"/>
  <pageSetup paperSize="9" orientation="landscape" horizontalDpi="600" verticalDpi="600"/>
  <headerFooter alignWithMargins="0" scaleWithDoc="0">
    <oddHeader>&amp;C&amp;"宋体,加粗"&amp;22流动资产评估汇总表&amp;R
&amp;"宋体,常规"表&amp;"Times New Roman,常规" 3
&amp;"宋体,常规"金额单位：人民币元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showGridLines="0" zoomScaleSheetLayoutView="60" workbookViewId="0">
      <pane xSplit="7" ySplit="1" topLeftCell="H59" activePane="bottomRight" state="frozenSplit"/>
      <selection/>
      <selection pane="topRight"/>
      <selection pane="bottomLeft"/>
      <selection pane="bottomRight" activeCell="N12" sqref="N12"/>
    </sheetView>
  </sheetViews>
  <sheetFormatPr defaultColWidth="9" defaultRowHeight="15.75"/>
  <cols>
    <col min="8" max="8" width="16.5" style="359" customWidth="1"/>
    <col min="9" max="9" width="15.5" style="359" customWidth="1"/>
    <col min="10" max="10" width="10" style="359" customWidth="1"/>
    <col min="11" max="11" width="10.625" customWidth="1"/>
    <col min="12" max="12" width="8.875" customWidth="1"/>
  </cols>
  <sheetData/>
  <printOptions horizontalCentered="1"/>
  <pageMargins left="0.45" right="0.3" top="1.45" bottom="0.49" header="0.8" footer="0.19"/>
  <pageSetup paperSize="9" orientation="landscape" horizontalDpi="180" verticalDpi="180"/>
  <headerFooter alignWithMargins="0" scaleWithDoc="0">
    <oddHeader>&amp;C&amp;"楷体_GB2312,加粗"&amp;20&amp;U&amp;A清查评估明细表&amp;R
&amp;"宋体,常规"表&amp;"Times New Roman,常规"3-12
&amp;"宋体,常规"共&amp;"Times New Roman,常规"&amp;N&amp;"宋体,常规"第&amp;"Times New Roman,常规"&amp;P&amp;"宋体,常规"页</oddHeader>
  </headerFooter>
  <colBreaks count="1" manualBreakCount="1">
    <brk id="11" max="6553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L21"/>
  <sheetViews>
    <sheetView showGridLines="0" zoomScaleSheetLayoutView="60" workbookViewId="0">
      <pane xSplit="2" ySplit="3" topLeftCell="C4" activePane="bottomRight" state="frozenSplit"/>
      <selection/>
      <selection pane="topRight"/>
      <selection pane="bottomLeft"/>
      <selection pane="bottomRight" activeCell="A18" sqref="A18:B18"/>
    </sheetView>
  </sheetViews>
  <sheetFormatPr defaultColWidth="9" defaultRowHeight="15.75"/>
  <cols>
    <col min="1" max="1" width="5.625" customWidth="1"/>
    <col min="2" max="2" width="22.625" customWidth="1"/>
    <col min="3" max="3" width="6.375" style="359" customWidth="1"/>
    <col min="4" max="4" width="9.625" customWidth="1"/>
    <col min="5" max="5" width="6.5" customWidth="1"/>
    <col min="6" max="7" width="11.625" customWidth="1"/>
    <col min="8" max="10" width="11.625" style="1286" customWidth="1"/>
    <col min="11" max="11" width="7.75" style="1286" customWidth="1"/>
    <col min="12" max="12" width="7.625" customWidth="1"/>
  </cols>
  <sheetData>
    <row r="1" s="278" customFormat="1" ht="20.25" customHeight="1" spans="1:12">
      <c r="A1" s="277" t="e">
        <f>#REF!</f>
        <v>#REF!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</row>
    <row r="2" s="278" customFormat="1" ht="20.25" customHeight="1" spans="1:12">
      <c r="A2" s="1287" t="e">
        <f>#REF!</f>
        <v>#REF!</v>
      </c>
      <c r="B2" s="1288"/>
      <c r="C2" s="1288"/>
      <c r="E2" s="1307"/>
      <c r="F2" s="1335"/>
      <c r="G2" s="1335"/>
      <c r="H2" s="1292"/>
      <c r="I2" s="1323"/>
      <c r="J2" s="1292"/>
      <c r="K2" s="1292"/>
      <c r="L2" s="1296" t="e">
        <f>#REF!</f>
        <v>#REF!</v>
      </c>
    </row>
    <row r="3" s="357" customFormat="1" ht="40.5" customHeight="1" spans="1:12">
      <c r="A3" s="1289" t="s">
        <v>28</v>
      </c>
      <c r="B3" s="1289" t="s">
        <v>194</v>
      </c>
      <c r="C3" s="1326" t="s">
        <v>347</v>
      </c>
      <c r="D3" s="1289" t="s">
        <v>196</v>
      </c>
      <c r="E3" s="1289" t="s">
        <v>197</v>
      </c>
      <c r="F3" s="1289" t="s">
        <v>348</v>
      </c>
      <c r="G3" s="1289" t="s">
        <v>349</v>
      </c>
      <c r="H3" s="1291" t="s">
        <v>7</v>
      </c>
      <c r="I3" s="1291" t="s">
        <v>143</v>
      </c>
      <c r="J3" s="1291" t="s">
        <v>9</v>
      </c>
      <c r="K3" s="1291" t="s">
        <v>30</v>
      </c>
      <c r="L3" s="1289" t="s">
        <v>168</v>
      </c>
    </row>
    <row r="4" s="301" customFormat="1" ht="20.25" customHeight="1" spans="1:12">
      <c r="A4" s="272"/>
      <c r="B4" s="272"/>
      <c r="C4" s="1331"/>
      <c r="D4" s="1331"/>
      <c r="E4" s="1331"/>
      <c r="F4" s="1331"/>
      <c r="G4" s="1331"/>
      <c r="H4" s="369"/>
      <c r="I4" s="369"/>
      <c r="J4" s="369"/>
      <c r="K4" s="369"/>
      <c r="L4" s="272"/>
    </row>
    <row r="5" s="301" customFormat="1" ht="20.25" customHeight="1" spans="1:12">
      <c r="A5" s="272"/>
      <c r="B5" s="1330"/>
      <c r="C5" s="1331"/>
      <c r="D5" s="1331"/>
      <c r="E5" s="1331"/>
      <c r="F5" s="1331"/>
      <c r="G5" s="1331"/>
      <c r="H5" s="369"/>
      <c r="I5" s="369"/>
      <c r="J5" s="369"/>
      <c r="K5" s="369"/>
      <c r="L5" s="272"/>
    </row>
    <row r="6" s="301" customFormat="1" ht="20.25" customHeight="1" spans="1:12">
      <c r="A6" s="271"/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272"/>
    </row>
    <row r="7" s="301" customFormat="1" ht="20.25" customHeight="1" spans="1:12">
      <c r="A7" s="271"/>
      <c r="B7" s="369"/>
      <c r="C7" s="369"/>
      <c r="D7" s="369"/>
      <c r="E7" s="369"/>
      <c r="F7" s="369"/>
      <c r="G7" s="369"/>
      <c r="H7" s="369"/>
      <c r="I7" s="369"/>
      <c r="J7" s="369"/>
      <c r="K7" s="369"/>
      <c r="L7" s="272"/>
    </row>
    <row r="8" s="301" customFormat="1" ht="20.25" customHeight="1" spans="1:12">
      <c r="A8" s="271"/>
      <c r="B8" s="369"/>
      <c r="C8" s="369"/>
      <c r="D8" s="369"/>
      <c r="E8" s="369"/>
      <c r="F8" s="369"/>
      <c r="G8" s="369"/>
      <c r="H8" s="369"/>
      <c r="I8" s="369"/>
      <c r="J8" s="369"/>
      <c r="K8" s="369"/>
      <c r="L8" s="272"/>
    </row>
    <row r="9" s="301" customFormat="1" ht="20.25" customHeight="1" spans="1:12">
      <c r="A9" s="271"/>
      <c r="B9" s="369"/>
      <c r="C9" s="369"/>
      <c r="D9" s="369"/>
      <c r="E9" s="369"/>
      <c r="F9" s="369"/>
      <c r="G9" s="369"/>
      <c r="H9" s="369"/>
      <c r="I9" s="369"/>
      <c r="J9" s="369"/>
      <c r="K9" s="369"/>
      <c r="L9" s="272"/>
    </row>
    <row r="10" s="301" customFormat="1" ht="20.25" customHeight="1" spans="1:12">
      <c r="A10" s="271"/>
      <c r="B10" s="369"/>
      <c r="C10" s="369"/>
      <c r="D10" s="369"/>
      <c r="E10" s="369"/>
      <c r="F10" s="369"/>
      <c r="G10" s="369"/>
      <c r="H10" s="369"/>
      <c r="I10" s="369"/>
      <c r="J10" s="369"/>
      <c r="K10" s="369"/>
      <c r="L10" s="272"/>
    </row>
    <row r="11" s="301" customFormat="1" ht="20.25" customHeight="1" spans="1:12">
      <c r="A11" s="271"/>
      <c r="B11" s="369"/>
      <c r="C11" s="369"/>
      <c r="D11" s="369"/>
      <c r="E11" s="369"/>
      <c r="F11" s="369"/>
      <c r="G11" s="369"/>
      <c r="H11" s="369"/>
      <c r="I11" s="369"/>
      <c r="J11" s="369"/>
      <c r="K11" s="369"/>
      <c r="L11" s="272"/>
    </row>
    <row r="12" s="301" customFormat="1" ht="20.25" customHeight="1" spans="1:12">
      <c r="A12" s="271"/>
      <c r="B12" s="369"/>
      <c r="C12" s="369"/>
      <c r="D12" s="369"/>
      <c r="E12" s="369"/>
      <c r="F12" s="369"/>
      <c r="G12" s="369"/>
      <c r="H12" s="369"/>
      <c r="I12" s="369"/>
      <c r="J12" s="369"/>
      <c r="K12" s="369"/>
      <c r="L12" s="272"/>
    </row>
    <row r="13" s="301" customFormat="1" ht="20.25" customHeight="1" spans="1:12">
      <c r="A13" s="271"/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272"/>
    </row>
    <row r="14" s="301" customFormat="1" ht="20.25" customHeight="1" spans="1:12">
      <c r="A14" s="271"/>
      <c r="B14" s="369"/>
      <c r="C14" s="369"/>
      <c r="D14" s="369"/>
      <c r="E14" s="369"/>
      <c r="F14" s="369"/>
      <c r="G14" s="369"/>
      <c r="H14" s="369"/>
      <c r="I14" s="369"/>
      <c r="J14" s="369"/>
      <c r="K14" s="369"/>
      <c r="L14" s="272"/>
    </row>
    <row r="15" s="301" customFormat="1" ht="20.25" customHeight="1" spans="1:12">
      <c r="A15" s="271"/>
      <c r="B15" s="369"/>
      <c r="C15" s="369"/>
      <c r="D15" s="369"/>
      <c r="E15" s="369"/>
      <c r="F15" s="369"/>
      <c r="G15" s="369"/>
      <c r="H15" s="369"/>
      <c r="I15" s="369"/>
      <c r="J15" s="369"/>
      <c r="K15" s="369"/>
      <c r="L15" s="272"/>
    </row>
    <row r="16" s="301" customFormat="1" ht="20.25" customHeight="1" spans="1:12">
      <c r="A16" s="1240" t="s">
        <v>180</v>
      </c>
      <c r="B16" s="1242"/>
      <c r="C16" s="369"/>
      <c r="D16" s="369"/>
      <c r="E16" s="369"/>
      <c r="F16" s="369"/>
      <c r="G16" s="369"/>
      <c r="H16" s="369"/>
      <c r="I16" s="369"/>
      <c r="J16" s="369"/>
      <c r="K16" s="369"/>
      <c r="L16" s="272"/>
    </row>
    <row r="17" s="301" customFormat="1" ht="20.25" customHeight="1" spans="1:12">
      <c r="A17" s="273" t="s">
        <v>350</v>
      </c>
      <c r="B17" s="274"/>
      <c r="C17" s="369"/>
      <c r="D17" s="369"/>
      <c r="E17" s="369"/>
      <c r="F17" s="369"/>
      <c r="G17" s="369"/>
      <c r="H17" s="369"/>
      <c r="I17" s="369"/>
      <c r="J17" s="369"/>
      <c r="K17" s="369"/>
      <c r="L17" s="272"/>
    </row>
    <row r="18" s="1334" customFormat="1" ht="20.25" customHeight="1" spans="1:12">
      <c r="A18" s="1336" t="s">
        <v>180</v>
      </c>
      <c r="B18" s="1337"/>
      <c r="C18" s="1338"/>
      <c r="D18" s="1339"/>
      <c r="E18" s="1339"/>
      <c r="F18" s="1338"/>
      <c r="G18" s="1338"/>
      <c r="H18" s="1340"/>
      <c r="I18" s="1340"/>
      <c r="J18" s="1340"/>
      <c r="K18" s="1340"/>
      <c r="L18" s="1341"/>
    </row>
    <row r="19" s="358" customFormat="1" ht="20.25" customHeight="1" spans="1:12">
      <c r="A19" s="1332" t="e">
        <f>#REF!</f>
        <v>#REF!</v>
      </c>
      <c r="B19" s="1333"/>
      <c r="D19" s="1333"/>
      <c r="F19" s="1332"/>
      <c r="I19" s="1333" t="e">
        <f>#REF!</f>
        <v>#REF!</v>
      </c>
      <c r="J19" s="1295"/>
      <c r="K19" s="1295"/>
      <c r="L19" s="1332" t="e">
        <f>#REF!</f>
        <v>#REF!</v>
      </c>
    </row>
    <row r="20" s="278" customFormat="1" ht="20.25" customHeight="1" spans="1:11">
      <c r="A20" s="278" t="e">
        <f>#REF!</f>
        <v>#REF!</v>
      </c>
      <c r="C20" s="374"/>
      <c r="H20" s="1292"/>
      <c r="I20" s="1292"/>
      <c r="J20" s="1292"/>
      <c r="K20" s="1292"/>
    </row>
    <row r="21" ht="20.25" customHeight="1"/>
  </sheetData>
  <mergeCells count="4">
    <mergeCell ref="A1:L1"/>
    <mergeCell ref="A16:B16"/>
    <mergeCell ref="A17:B17"/>
    <mergeCell ref="A18:B18"/>
  </mergeCells>
  <printOptions horizontalCentered="1"/>
  <pageMargins left="0.196850393700787" right="0.196850393700787" top="1.5748031496063" bottom="0.354330708661417" header="0.95" footer="0.511811023622047"/>
  <pageSetup paperSize="9" orientation="landscape" horizontalDpi="180" verticalDpi="180"/>
  <headerFooter alignWithMargins="0" scaleWithDoc="0">
    <oddHeader>&amp;C&amp;"宋体,加粗"&amp;22可供出售金融资产--股票投资评估明细表&amp;R
&amp;"宋体,常规"表&amp;"Times New Roman,常规" &amp;"宋体,常规"4 &amp;"Times New Roman,常规"- 1 - 1
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L22"/>
  <sheetViews>
    <sheetView showGridLines="0" zoomScaleSheetLayoutView="60" workbookViewId="0">
      <pane xSplit="2" ySplit="3" topLeftCell="C4" activePane="bottomRight" state="frozenSplit"/>
      <selection/>
      <selection pane="topRight"/>
      <selection pane="bottomLeft"/>
      <selection pane="bottomRight" activeCell="A19" sqref="A19:B19"/>
    </sheetView>
  </sheetViews>
  <sheetFormatPr defaultColWidth="9" defaultRowHeight="15.75"/>
  <cols>
    <col min="1" max="1" width="4.625" customWidth="1"/>
    <col min="2" max="2" width="23.625" customWidth="1"/>
    <col min="3" max="3" width="6.5" style="359" customWidth="1"/>
    <col min="4" max="5" width="9.625" customWidth="1"/>
    <col min="6" max="6" width="8.625" customWidth="1"/>
    <col min="7" max="7" width="9.375" style="1286" customWidth="1"/>
    <col min="8" max="10" width="11.625" style="1286" customWidth="1"/>
    <col min="11" max="11" width="7.625" style="1286" customWidth="1"/>
    <col min="12" max="12" width="7.625" customWidth="1"/>
  </cols>
  <sheetData>
    <row r="1" ht="20.25" customHeight="1" spans="1:12">
      <c r="A1" s="278"/>
      <c r="B1" s="278"/>
      <c r="C1" s="374"/>
      <c r="D1" s="278"/>
      <c r="E1" s="278"/>
      <c r="F1" s="278" t="e">
        <f>#REF!</f>
        <v>#REF!</v>
      </c>
      <c r="G1" s="1292"/>
      <c r="H1" s="1292"/>
      <c r="I1" s="1292"/>
      <c r="J1" s="1292"/>
      <c r="K1" s="1292"/>
      <c r="L1" s="278"/>
    </row>
    <row r="2" ht="20.25" customHeight="1" spans="1:12">
      <c r="A2" s="1287" t="e">
        <f>#REF!</f>
        <v>#REF!</v>
      </c>
      <c r="B2" s="1288"/>
      <c r="C2" s="1288"/>
      <c r="D2" s="278"/>
      <c r="E2" s="1307"/>
      <c r="F2" s="1307"/>
      <c r="G2" s="1292"/>
      <c r="H2" s="1323"/>
      <c r="I2" s="1292"/>
      <c r="J2" s="1292"/>
      <c r="K2" s="1292"/>
      <c r="L2" s="1296" t="e">
        <f>#REF!</f>
        <v>#REF!</v>
      </c>
    </row>
    <row r="3" s="388" customFormat="1" ht="41.25" customHeight="1" spans="1:12">
      <c r="A3" s="1289" t="s">
        <v>28</v>
      </c>
      <c r="B3" s="1289" t="s">
        <v>194</v>
      </c>
      <c r="C3" s="1326" t="s">
        <v>351</v>
      </c>
      <c r="D3" s="1289" t="s">
        <v>201</v>
      </c>
      <c r="E3" s="1289" t="s">
        <v>352</v>
      </c>
      <c r="F3" s="1289" t="s">
        <v>202</v>
      </c>
      <c r="G3" s="1291" t="s">
        <v>353</v>
      </c>
      <c r="H3" s="1291" t="s">
        <v>186</v>
      </c>
      <c r="I3" s="1291" t="s">
        <v>143</v>
      </c>
      <c r="J3" s="1291" t="s">
        <v>9</v>
      </c>
      <c r="K3" s="1291" t="s">
        <v>30</v>
      </c>
      <c r="L3" s="1289" t="s">
        <v>168</v>
      </c>
    </row>
    <row r="4" s="302" customFormat="1" ht="20.25" customHeight="1" spans="1:12">
      <c r="A4" s="1327"/>
      <c r="B4" s="1327"/>
      <c r="C4" s="1328"/>
      <c r="D4" s="1328"/>
      <c r="E4" s="1328"/>
      <c r="F4" s="1328"/>
      <c r="G4" s="1329"/>
      <c r="H4" s="1329"/>
      <c r="I4" s="1329"/>
      <c r="J4" s="1329"/>
      <c r="K4" s="1329"/>
      <c r="L4" s="1327"/>
    </row>
    <row r="5" s="302" customFormat="1" ht="20.25" customHeight="1" spans="1:12">
      <c r="A5" s="272"/>
      <c r="B5" s="1330"/>
      <c r="C5" s="1331"/>
      <c r="D5" s="1331"/>
      <c r="E5" s="1331"/>
      <c r="F5" s="1331"/>
      <c r="G5" s="369"/>
      <c r="H5" s="369"/>
      <c r="I5" s="369"/>
      <c r="J5" s="369"/>
      <c r="K5" s="369"/>
      <c r="L5" s="272"/>
    </row>
    <row r="6" s="302" customFormat="1" ht="20.25" customHeight="1" spans="1:12">
      <c r="A6" s="271"/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272"/>
    </row>
    <row r="7" s="302" customFormat="1" ht="20.25" customHeight="1" spans="1:12">
      <c r="A7" s="271"/>
      <c r="B7" s="369"/>
      <c r="C7" s="369"/>
      <c r="D7" s="369"/>
      <c r="E7" s="369"/>
      <c r="F7" s="369"/>
      <c r="G7" s="369"/>
      <c r="H7" s="369"/>
      <c r="I7" s="369"/>
      <c r="J7" s="369"/>
      <c r="K7" s="369"/>
      <c r="L7" s="272"/>
    </row>
    <row r="8" s="302" customFormat="1" ht="20.25" customHeight="1" spans="1:12">
      <c r="A8" s="271"/>
      <c r="B8" s="369"/>
      <c r="C8" s="369"/>
      <c r="D8" s="369"/>
      <c r="E8" s="369"/>
      <c r="F8" s="369"/>
      <c r="G8" s="369"/>
      <c r="H8" s="369"/>
      <c r="I8" s="369"/>
      <c r="J8" s="369"/>
      <c r="K8" s="369"/>
      <c r="L8" s="272"/>
    </row>
    <row r="9" s="302" customFormat="1" ht="20.25" customHeight="1" spans="1:12">
      <c r="A9" s="271"/>
      <c r="B9" s="369"/>
      <c r="C9" s="369"/>
      <c r="D9" s="369"/>
      <c r="E9" s="369"/>
      <c r="F9" s="369"/>
      <c r="G9" s="369"/>
      <c r="H9" s="369"/>
      <c r="I9" s="369"/>
      <c r="J9" s="369"/>
      <c r="K9" s="369"/>
      <c r="L9" s="272"/>
    </row>
    <row r="10" s="302" customFormat="1" ht="20.25" customHeight="1" spans="1:12">
      <c r="A10" s="271"/>
      <c r="B10" s="369"/>
      <c r="C10" s="369"/>
      <c r="D10" s="369"/>
      <c r="E10" s="369"/>
      <c r="F10" s="369"/>
      <c r="G10" s="369"/>
      <c r="H10" s="369"/>
      <c r="I10" s="369"/>
      <c r="J10" s="369"/>
      <c r="K10" s="369"/>
      <c r="L10" s="272"/>
    </row>
    <row r="11" s="302" customFormat="1" ht="20.25" customHeight="1" spans="1:12">
      <c r="A11" s="271"/>
      <c r="B11" s="369"/>
      <c r="C11" s="369"/>
      <c r="D11" s="369"/>
      <c r="E11" s="369"/>
      <c r="F11" s="369"/>
      <c r="G11" s="369"/>
      <c r="H11" s="369"/>
      <c r="I11" s="369"/>
      <c r="J11" s="369"/>
      <c r="K11" s="369"/>
      <c r="L11" s="272"/>
    </row>
    <row r="12" s="302" customFormat="1" ht="20.25" customHeight="1" spans="1:12">
      <c r="A12" s="271"/>
      <c r="B12" s="369"/>
      <c r="C12" s="369"/>
      <c r="D12" s="369"/>
      <c r="E12" s="369"/>
      <c r="F12" s="369"/>
      <c r="G12" s="369"/>
      <c r="H12" s="369"/>
      <c r="I12" s="369"/>
      <c r="J12" s="369"/>
      <c r="K12" s="369"/>
      <c r="L12" s="272"/>
    </row>
    <row r="13" s="302" customFormat="1" ht="20.25" customHeight="1" spans="1:12">
      <c r="A13" s="271"/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272"/>
    </row>
    <row r="14" s="302" customFormat="1" ht="20.25" customHeight="1" spans="1:12">
      <c r="A14" s="271"/>
      <c r="B14" s="369"/>
      <c r="C14" s="369"/>
      <c r="D14" s="369"/>
      <c r="E14" s="369"/>
      <c r="F14" s="369"/>
      <c r="G14" s="369"/>
      <c r="H14" s="369"/>
      <c r="I14" s="369"/>
      <c r="J14" s="369"/>
      <c r="K14" s="369"/>
      <c r="L14" s="272"/>
    </row>
    <row r="15" s="302" customFormat="1" ht="20.25" customHeight="1" spans="1:12">
      <c r="A15" s="271"/>
      <c r="B15" s="369"/>
      <c r="C15" s="369"/>
      <c r="D15" s="369"/>
      <c r="E15" s="369"/>
      <c r="F15" s="369"/>
      <c r="G15" s="369"/>
      <c r="H15" s="369"/>
      <c r="I15" s="369"/>
      <c r="J15" s="369"/>
      <c r="K15" s="369"/>
      <c r="L15" s="272"/>
    </row>
    <row r="16" s="302" customFormat="1" ht="20.25" customHeight="1" spans="1:12">
      <c r="A16" s="271"/>
      <c r="B16" s="369"/>
      <c r="C16" s="369"/>
      <c r="D16" s="369"/>
      <c r="E16" s="369"/>
      <c r="F16" s="369"/>
      <c r="G16" s="369"/>
      <c r="H16" s="369"/>
      <c r="I16" s="369"/>
      <c r="J16" s="369"/>
      <c r="K16" s="369"/>
      <c r="L16" s="272"/>
    </row>
    <row r="17" s="302" customFormat="1" ht="20.25" customHeight="1" spans="1:12">
      <c r="A17" s="1240" t="s">
        <v>180</v>
      </c>
      <c r="B17" s="1242"/>
      <c r="C17" s="369"/>
      <c r="D17" s="369"/>
      <c r="E17" s="369"/>
      <c r="F17" s="369"/>
      <c r="G17" s="369"/>
      <c r="H17" s="369"/>
      <c r="I17" s="369"/>
      <c r="J17" s="369"/>
      <c r="K17" s="369"/>
      <c r="L17" s="272"/>
    </row>
    <row r="18" s="302" customFormat="1" ht="20.25" customHeight="1" spans="1:12">
      <c r="A18" s="273" t="s">
        <v>350</v>
      </c>
      <c r="B18" s="274"/>
      <c r="C18" s="369"/>
      <c r="D18" s="369"/>
      <c r="E18" s="369"/>
      <c r="F18" s="369"/>
      <c r="G18" s="369"/>
      <c r="H18" s="369"/>
      <c r="I18" s="369"/>
      <c r="J18" s="369"/>
      <c r="K18" s="369"/>
      <c r="L18" s="272"/>
    </row>
    <row r="19" s="302" customFormat="1" ht="20.25" customHeight="1" spans="1:12">
      <c r="A19" s="1240" t="s">
        <v>180</v>
      </c>
      <c r="B19" s="1242"/>
      <c r="C19" s="369"/>
      <c r="D19" s="369"/>
      <c r="E19" s="369"/>
      <c r="F19" s="369"/>
      <c r="G19" s="369"/>
      <c r="H19" s="369"/>
      <c r="I19" s="369"/>
      <c r="J19" s="369"/>
      <c r="K19" s="369"/>
      <c r="L19" s="272"/>
    </row>
    <row r="20" s="389" customFormat="1" ht="20.25" customHeight="1" spans="1:12">
      <c r="A20" s="1332" t="e">
        <f>#REF!</f>
        <v>#REF!</v>
      </c>
      <c r="B20" s="1333"/>
      <c r="C20" s="358"/>
      <c r="D20" s="358"/>
      <c r="E20" s="1333"/>
      <c r="F20" s="358"/>
      <c r="G20" s="1295"/>
      <c r="H20" s="358"/>
      <c r="I20" s="1333" t="e">
        <f>#REF!</f>
        <v>#REF!</v>
      </c>
      <c r="J20" s="1295"/>
      <c r="K20" s="1295"/>
      <c r="L20" s="1332" t="e">
        <f>#REF!</f>
        <v>#REF!</v>
      </c>
    </row>
    <row r="21" ht="20.25" customHeight="1" spans="1:12">
      <c r="A21" s="278" t="e">
        <f>#REF!</f>
        <v>#REF!</v>
      </c>
      <c r="B21" s="278"/>
      <c r="C21" s="374"/>
      <c r="D21" s="278"/>
      <c r="E21" s="278"/>
      <c r="F21" s="278"/>
      <c r="G21" s="1292"/>
      <c r="H21" s="1292"/>
      <c r="I21" s="1292"/>
      <c r="J21" s="1292"/>
      <c r="K21" s="1292"/>
      <c r="L21" s="278"/>
    </row>
    <row r="22" ht="20.25" customHeight="1"/>
  </sheetData>
  <mergeCells count="3">
    <mergeCell ref="A17:B17"/>
    <mergeCell ref="A18:B18"/>
    <mergeCell ref="A19:B19"/>
  </mergeCells>
  <printOptions horizontalCentered="1"/>
  <pageMargins left="0.236220472440945" right="0.236220472440945" top="1.37795275590551" bottom="0.551181102362205" header="0.78740157480315" footer="0.511811023622047"/>
  <pageSetup paperSize="9" orientation="landscape" horizontalDpi="180" verticalDpi="180"/>
  <headerFooter alignWithMargins="0" scaleWithDoc="0">
    <oddHeader>&amp;C&amp;"宋体,加粗"&amp;22可供出售金融资产—债券投资评估明细表&amp;R
&amp;"宋体,常规"表&amp;"Times New Roman,常规" &amp;"宋体,常规"4 &amp;"Times New Roman,常规"- 1 - 2
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L22"/>
  <sheetViews>
    <sheetView showGridLines="0" zoomScaleSheetLayoutView="60" workbookViewId="0">
      <pane xSplit="2" ySplit="3" topLeftCell="C4" activePane="bottomRight" state="frozenSplit"/>
      <selection/>
      <selection pane="topRight"/>
      <selection pane="bottomLeft"/>
      <selection pane="bottomRight" activeCell="A18" sqref="A18:B18"/>
    </sheetView>
  </sheetViews>
  <sheetFormatPr defaultColWidth="9" defaultRowHeight="15.75"/>
  <cols>
    <col min="1" max="1" width="4.25" style="1301" customWidth="1"/>
    <col min="2" max="2" width="22.625" style="1301" customWidth="1"/>
    <col min="3" max="3" width="12.875" style="1301" customWidth="1"/>
    <col min="4" max="4" width="8.625" style="1302" customWidth="1"/>
    <col min="5" max="5" width="8.75" style="1302" customWidth="1"/>
    <col min="6" max="6" width="7" style="1302" customWidth="1"/>
    <col min="7" max="7" width="7" style="1303" customWidth="1"/>
    <col min="8" max="8" width="11.625" style="1303" customWidth="1"/>
    <col min="9" max="10" width="11.625" style="1301" customWidth="1"/>
    <col min="11" max="12" width="7.625" style="1301" customWidth="1"/>
    <col min="13" max="13" width="9.125" style="1301" customWidth="1"/>
    <col min="14" max="16384" width="9" style="1301"/>
  </cols>
  <sheetData>
    <row r="1" s="1298" customFormat="1" ht="20.25" customHeight="1" spans="1:12">
      <c r="A1" s="1304" t="e">
        <f>#REF!</f>
        <v>#REF!</v>
      </c>
      <c r="B1" s="1304"/>
      <c r="C1" s="1304"/>
      <c r="D1" s="1304"/>
      <c r="E1" s="1304"/>
      <c r="F1" s="1304"/>
      <c r="G1" s="1304"/>
      <c r="H1" s="1304"/>
      <c r="I1" s="1304"/>
      <c r="J1" s="1304"/>
      <c r="K1" s="1304"/>
      <c r="L1" s="1304"/>
    </row>
    <row r="2" s="1298" customFormat="1" ht="20.25" customHeight="1" spans="1:12">
      <c r="A2" s="1287" t="e">
        <f>#REF!</f>
        <v>#REF!</v>
      </c>
      <c r="B2" s="1288"/>
      <c r="C2" s="1288"/>
      <c r="D2" s="1288"/>
      <c r="E2" s="1288"/>
      <c r="F2" s="1305"/>
      <c r="G2" s="1306"/>
      <c r="H2" s="1307"/>
      <c r="I2" s="1306"/>
      <c r="J2" s="1306"/>
      <c r="K2" s="1306"/>
      <c r="L2" s="1323" t="e">
        <f>#REF!</f>
        <v>#REF!</v>
      </c>
    </row>
    <row r="3" s="1299" customFormat="1" ht="40.5" customHeight="1" spans="1:12">
      <c r="A3" s="1308" t="s">
        <v>28</v>
      </c>
      <c r="B3" s="1308" t="s">
        <v>194</v>
      </c>
      <c r="C3" s="1308" t="s">
        <v>354</v>
      </c>
      <c r="D3" s="1309" t="s">
        <v>196</v>
      </c>
      <c r="E3" s="1309" t="s">
        <v>355</v>
      </c>
      <c r="F3" s="1309" t="s">
        <v>348</v>
      </c>
      <c r="G3" s="1310" t="s">
        <v>198</v>
      </c>
      <c r="H3" s="1310" t="s">
        <v>7</v>
      </c>
      <c r="I3" s="1308" t="s">
        <v>143</v>
      </c>
      <c r="J3" s="1308" t="s">
        <v>9</v>
      </c>
      <c r="K3" s="1308" t="s">
        <v>30</v>
      </c>
      <c r="L3" s="1308" t="s">
        <v>168</v>
      </c>
    </row>
    <row r="4" s="1275" customFormat="1" ht="20.25" customHeight="1" spans="1:12">
      <c r="A4" s="1311"/>
      <c r="B4" s="1312"/>
      <c r="C4" s="1312"/>
      <c r="D4" s="1313"/>
      <c r="E4" s="1313"/>
      <c r="F4" s="1313"/>
      <c r="G4" s="1314"/>
      <c r="H4" s="1314"/>
      <c r="I4" s="1314"/>
      <c r="J4" s="1314"/>
      <c r="K4" s="1324"/>
      <c r="L4" s="1311"/>
    </row>
    <row r="5" s="1275" customFormat="1" ht="20.25" customHeight="1" spans="1:12">
      <c r="A5" s="1311"/>
      <c r="B5" s="1315"/>
      <c r="C5" s="1315"/>
      <c r="D5" s="1313"/>
      <c r="E5" s="1313"/>
      <c r="F5" s="1313"/>
      <c r="G5" s="1314"/>
      <c r="H5" s="1314"/>
      <c r="I5" s="1314"/>
      <c r="J5" s="1314"/>
      <c r="K5" s="1314"/>
      <c r="L5" s="1311"/>
    </row>
    <row r="6" s="1275" customFormat="1" ht="20.25" customHeight="1" spans="1:12">
      <c r="A6" s="1282"/>
      <c r="B6" s="1316"/>
      <c r="C6" s="1316"/>
      <c r="D6" s="1313"/>
      <c r="E6" s="1313"/>
      <c r="F6" s="1313"/>
      <c r="G6" s="1316"/>
      <c r="H6" s="1316"/>
      <c r="I6" s="1316"/>
      <c r="J6" s="1316"/>
      <c r="K6" s="1316"/>
      <c r="L6" s="1316"/>
    </row>
    <row r="7" s="1275" customFormat="1" ht="20.25" customHeight="1" spans="1:12">
      <c r="A7" s="1282"/>
      <c r="B7" s="1316"/>
      <c r="C7" s="1316"/>
      <c r="D7" s="1313"/>
      <c r="E7" s="1313"/>
      <c r="F7" s="1313"/>
      <c r="G7" s="1316"/>
      <c r="H7" s="1316"/>
      <c r="I7" s="1316"/>
      <c r="J7" s="1316"/>
      <c r="K7" s="1316"/>
      <c r="L7" s="1316"/>
    </row>
    <row r="8" s="1275" customFormat="1" ht="20.25" customHeight="1" spans="1:12">
      <c r="A8" s="1282"/>
      <c r="B8" s="1316"/>
      <c r="C8" s="1316"/>
      <c r="D8" s="1313"/>
      <c r="E8" s="1313"/>
      <c r="F8" s="1313"/>
      <c r="G8" s="1316"/>
      <c r="H8" s="1316"/>
      <c r="I8" s="1316"/>
      <c r="J8" s="1316"/>
      <c r="K8" s="1316"/>
      <c r="L8" s="1316"/>
    </row>
    <row r="9" s="1275" customFormat="1" ht="20.25" customHeight="1" spans="1:12">
      <c r="A9" s="1282"/>
      <c r="B9" s="1316"/>
      <c r="C9" s="1316"/>
      <c r="D9" s="1313"/>
      <c r="E9" s="1313"/>
      <c r="F9" s="1313"/>
      <c r="G9" s="1316"/>
      <c r="H9" s="1316"/>
      <c r="I9" s="1316"/>
      <c r="J9" s="1316"/>
      <c r="K9" s="1316"/>
      <c r="L9" s="1316"/>
    </row>
    <row r="10" s="1275" customFormat="1" ht="20.25" customHeight="1" spans="1:12">
      <c r="A10" s="1282"/>
      <c r="B10" s="1316"/>
      <c r="C10" s="1316"/>
      <c r="D10" s="1313"/>
      <c r="E10" s="1313"/>
      <c r="F10" s="1313"/>
      <c r="G10" s="1316"/>
      <c r="H10" s="1316"/>
      <c r="I10" s="1316"/>
      <c r="J10" s="1316"/>
      <c r="K10" s="1316"/>
      <c r="L10" s="1316"/>
    </row>
    <row r="11" s="1275" customFormat="1" ht="20.25" customHeight="1" spans="1:12">
      <c r="A11" s="1282"/>
      <c r="B11" s="1316"/>
      <c r="C11" s="1316"/>
      <c r="D11" s="1313"/>
      <c r="E11" s="1313"/>
      <c r="F11" s="1313"/>
      <c r="G11" s="1316"/>
      <c r="H11" s="1316"/>
      <c r="I11" s="1316"/>
      <c r="J11" s="1316"/>
      <c r="K11" s="1316"/>
      <c r="L11" s="1316"/>
    </row>
    <row r="12" s="1275" customFormat="1" ht="20.25" customHeight="1" spans="1:12">
      <c r="A12" s="1282"/>
      <c r="B12" s="1316"/>
      <c r="C12" s="1316"/>
      <c r="D12" s="1313"/>
      <c r="E12" s="1313"/>
      <c r="F12" s="1313"/>
      <c r="G12" s="1316"/>
      <c r="H12" s="1316"/>
      <c r="I12" s="1316"/>
      <c r="J12" s="1316"/>
      <c r="K12" s="1316"/>
      <c r="L12" s="1316"/>
    </row>
    <row r="13" s="1275" customFormat="1" ht="20.25" customHeight="1" spans="1:12">
      <c r="A13" s="1282"/>
      <c r="B13" s="1316"/>
      <c r="C13" s="1316"/>
      <c r="D13" s="1313"/>
      <c r="E13" s="1313"/>
      <c r="F13" s="1313"/>
      <c r="G13" s="1316"/>
      <c r="H13" s="1316"/>
      <c r="I13" s="1316"/>
      <c r="J13" s="1316"/>
      <c r="K13" s="1316"/>
      <c r="L13" s="1316"/>
    </row>
    <row r="14" s="1275" customFormat="1" ht="20.25" customHeight="1" spans="1:12">
      <c r="A14" s="1282"/>
      <c r="B14" s="1316"/>
      <c r="C14" s="1316"/>
      <c r="D14" s="1313"/>
      <c r="E14" s="1313"/>
      <c r="F14" s="1313"/>
      <c r="G14" s="1316"/>
      <c r="H14" s="1316"/>
      <c r="I14" s="1316"/>
      <c r="J14" s="1316"/>
      <c r="K14" s="1316"/>
      <c r="L14" s="1316"/>
    </row>
    <row r="15" s="1275" customFormat="1" ht="20.25" customHeight="1" spans="1:12">
      <c r="A15" s="1282"/>
      <c r="B15" s="1316"/>
      <c r="C15" s="1316"/>
      <c r="D15" s="1313"/>
      <c r="E15" s="1313"/>
      <c r="F15" s="1313"/>
      <c r="G15" s="1316"/>
      <c r="H15" s="1316"/>
      <c r="I15" s="1316"/>
      <c r="J15" s="1316"/>
      <c r="K15" s="1316"/>
      <c r="L15" s="1316"/>
    </row>
    <row r="16" s="1275" customFormat="1" ht="20.25" customHeight="1" spans="1:12">
      <c r="A16" s="1317" t="s">
        <v>180</v>
      </c>
      <c r="B16" s="1318"/>
      <c r="C16" s="1316"/>
      <c r="D16" s="1313"/>
      <c r="E16" s="1313"/>
      <c r="F16" s="1313"/>
      <c r="G16" s="1316"/>
      <c r="H16" s="1316"/>
      <c r="I16" s="1316"/>
      <c r="J16" s="1316"/>
      <c r="K16" s="1316"/>
      <c r="L16" s="1316"/>
    </row>
    <row r="17" s="1275" customFormat="1" ht="20.25" customHeight="1" spans="1:12">
      <c r="A17" s="1319" t="s">
        <v>350</v>
      </c>
      <c r="B17" s="1320"/>
      <c r="C17" s="1316"/>
      <c r="D17" s="1313"/>
      <c r="E17" s="1313"/>
      <c r="F17" s="1313"/>
      <c r="G17" s="1316"/>
      <c r="H17" s="1316"/>
      <c r="I17" s="1316"/>
      <c r="J17" s="1316"/>
      <c r="K17" s="1316"/>
      <c r="L17" s="1316"/>
    </row>
    <row r="18" s="1275" customFormat="1" ht="20.25" customHeight="1" spans="1:12">
      <c r="A18" s="1317" t="s">
        <v>180</v>
      </c>
      <c r="B18" s="1318"/>
      <c r="C18" s="1316"/>
      <c r="D18" s="1313"/>
      <c r="E18" s="1313"/>
      <c r="F18" s="1313"/>
      <c r="G18" s="1316"/>
      <c r="H18" s="1316"/>
      <c r="I18" s="1316"/>
      <c r="J18" s="1316"/>
      <c r="K18" s="1316"/>
      <c r="L18" s="1316"/>
    </row>
    <row r="19" s="1300" customFormat="1" ht="20.25" customHeight="1" spans="1:12">
      <c r="A19" s="1287" t="e">
        <f>#REF!</f>
        <v>#REF!</v>
      </c>
      <c r="D19" s="1287"/>
      <c r="E19" s="1287"/>
      <c r="F19" s="1321"/>
      <c r="I19" s="1300" t="e">
        <f>#REF!</f>
        <v>#REF!</v>
      </c>
      <c r="K19" s="1325"/>
      <c r="L19" s="1287" t="e">
        <f>#REF!</f>
        <v>#REF!</v>
      </c>
    </row>
    <row r="20" s="1298" customFormat="1" ht="20.25" customHeight="1" spans="1:8">
      <c r="A20" s="1298" t="e">
        <f>#REF!</f>
        <v>#REF!</v>
      </c>
      <c r="D20" s="1305"/>
      <c r="E20" s="1305"/>
      <c r="F20" s="1305"/>
      <c r="G20" s="1322"/>
      <c r="H20" s="1322"/>
    </row>
    <row r="21" ht="20.25" customHeight="1"/>
    <row r="22" ht="20.25" customHeight="1"/>
  </sheetData>
  <mergeCells count="4">
    <mergeCell ref="A1:L1"/>
    <mergeCell ref="A16:B16"/>
    <mergeCell ref="A17:B17"/>
    <mergeCell ref="A18:B18"/>
  </mergeCells>
  <printOptions horizontalCentered="1"/>
  <pageMargins left="0.196850393700787" right="0.196850393700787" top="1.53543307086614" bottom="0.393700787401575" header="0.9" footer="0.511811023622047"/>
  <pageSetup paperSize="9" orientation="landscape" horizontalDpi="180" verticalDpi="180"/>
  <headerFooter alignWithMargins="0" scaleWithDoc="0">
    <oddHeader>&amp;C&amp;"宋体,加粗"&amp;22可供出售金融资产—其他投资评估明细表&amp;R
&amp;"宋体,常规"表&amp;"Times New Roman,常规" 4 - 1 - 3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L24"/>
  <sheetViews>
    <sheetView showGridLines="0" zoomScaleSheetLayoutView="60" workbookViewId="0">
      <pane xSplit="2" ySplit="3" topLeftCell="C4" activePane="bottomRight" state="frozenSplit"/>
      <selection/>
      <selection pane="topRight"/>
      <selection pane="bottomLeft"/>
      <selection pane="bottomRight" activeCell="A18" sqref="A18:B18"/>
    </sheetView>
  </sheetViews>
  <sheetFormatPr defaultColWidth="9" defaultRowHeight="15.75"/>
  <cols>
    <col min="1" max="1" width="5.625" customWidth="1"/>
    <col min="2" max="2" width="23.625" style="276" customWidth="1"/>
    <col min="3" max="5" width="8.625" style="276" customWidth="1"/>
    <col min="6" max="6" width="8" style="276" customWidth="1"/>
    <col min="7" max="7" width="8.625" style="276" customWidth="1"/>
    <col min="8" max="10" width="11.625" style="1286" customWidth="1"/>
    <col min="11" max="11" width="7.875" style="1286" customWidth="1"/>
    <col min="12" max="12" width="7.625" style="1286" customWidth="1"/>
    <col min="13" max="13" width="9.125" customWidth="1"/>
  </cols>
  <sheetData>
    <row r="1" s="278" customFormat="1" ht="20.25" customHeight="1" spans="2:12">
      <c r="B1" s="277" t="e">
        <f>#REF!</f>
        <v>#REF!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</row>
    <row r="2" s="278" customFormat="1" ht="20.25" customHeight="1" spans="1:12">
      <c r="A2" s="1287" t="e">
        <f>#REF!</f>
        <v>#REF!</v>
      </c>
      <c r="B2" s="277"/>
      <c r="C2" s="277"/>
      <c r="D2" s="277"/>
      <c r="E2" s="277"/>
      <c r="F2" s="277"/>
      <c r="G2" s="277"/>
      <c r="H2" s="1288"/>
      <c r="I2" s="1292"/>
      <c r="J2" s="1295"/>
      <c r="K2" s="1295"/>
      <c r="L2" s="1296" t="e">
        <f>#REF!</f>
        <v>#REF!</v>
      </c>
    </row>
    <row r="3" s="1284" customFormat="1" ht="40.5" customHeight="1" spans="1:12">
      <c r="A3" s="1289" t="s">
        <v>28</v>
      </c>
      <c r="B3" s="1289" t="s">
        <v>194</v>
      </c>
      <c r="C3" s="1289" t="s">
        <v>356</v>
      </c>
      <c r="D3" s="1289" t="s">
        <v>196</v>
      </c>
      <c r="E3" s="1289" t="s">
        <v>352</v>
      </c>
      <c r="F3" s="1290" t="s">
        <v>357</v>
      </c>
      <c r="G3" s="1289" t="s">
        <v>358</v>
      </c>
      <c r="H3" s="1291" t="s">
        <v>7</v>
      </c>
      <c r="I3" s="1291" t="s">
        <v>143</v>
      </c>
      <c r="J3" s="1291" t="s">
        <v>9</v>
      </c>
      <c r="K3" s="1291" t="s">
        <v>359</v>
      </c>
      <c r="L3" s="1291" t="s">
        <v>168</v>
      </c>
    </row>
    <row r="4" s="278" customFormat="1" ht="20.25" customHeight="1" spans="1:12">
      <c r="A4" s="449"/>
      <c r="B4" s="271"/>
      <c r="C4" s="271"/>
      <c r="D4" s="271"/>
      <c r="E4" s="271"/>
      <c r="F4" s="271"/>
      <c r="G4" s="271"/>
      <c r="H4" s="369"/>
      <c r="I4" s="369"/>
      <c r="J4" s="369"/>
      <c r="K4" s="369"/>
      <c r="L4" s="369"/>
    </row>
    <row r="5" s="278" customFormat="1" ht="20.25" customHeight="1" spans="1:12">
      <c r="A5" s="449"/>
      <c r="B5" s="271"/>
      <c r="C5" s="271"/>
      <c r="D5" s="271"/>
      <c r="E5" s="271"/>
      <c r="F5" s="271"/>
      <c r="G5" s="271"/>
      <c r="H5" s="369"/>
      <c r="I5" s="369"/>
      <c r="J5" s="369"/>
      <c r="K5" s="369"/>
      <c r="L5" s="369"/>
    </row>
    <row r="6" s="278" customFormat="1" ht="20.25" customHeight="1" spans="1:12">
      <c r="A6" s="449"/>
      <c r="B6" s="271"/>
      <c r="C6" s="271"/>
      <c r="D6" s="271"/>
      <c r="E6" s="271"/>
      <c r="F6" s="271"/>
      <c r="G6" s="271"/>
      <c r="H6" s="369"/>
      <c r="I6" s="369"/>
      <c r="J6" s="369"/>
      <c r="K6" s="369"/>
      <c r="L6" s="369"/>
    </row>
    <row r="7" s="278" customFormat="1" ht="20.25" customHeight="1" spans="1:12">
      <c r="A7" s="272"/>
      <c r="B7" s="271"/>
      <c r="C7" s="271"/>
      <c r="D7" s="271"/>
      <c r="E7" s="271"/>
      <c r="F7" s="271"/>
      <c r="G7" s="271"/>
      <c r="H7" s="369"/>
      <c r="I7" s="369"/>
      <c r="J7" s="369"/>
      <c r="K7" s="369"/>
      <c r="L7" s="369"/>
    </row>
    <row r="8" s="278" customFormat="1" ht="20.25" customHeight="1" spans="1:12">
      <c r="A8" s="272"/>
      <c r="B8" s="271"/>
      <c r="C8" s="271"/>
      <c r="D8" s="271"/>
      <c r="E8" s="271"/>
      <c r="F8" s="271"/>
      <c r="G8" s="271"/>
      <c r="H8" s="369"/>
      <c r="I8" s="369"/>
      <c r="J8" s="369"/>
      <c r="K8" s="369"/>
      <c r="L8" s="369"/>
    </row>
    <row r="9" s="278" customFormat="1" ht="20.25" customHeight="1" spans="1:12">
      <c r="A9" s="272"/>
      <c r="B9" s="271"/>
      <c r="C9" s="271"/>
      <c r="D9" s="271"/>
      <c r="E9" s="271"/>
      <c r="F9" s="271"/>
      <c r="G9" s="271"/>
      <c r="H9" s="369"/>
      <c r="I9" s="369"/>
      <c r="J9" s="369"/>
      <c r="K9" s="369"/>
      <c r="L9" s="369"/>
    </row>
    <row r="10" s="278" customFormat="1" ht="20.25" customHeight="1" spans="1:12">
      <c r="A10" s="272"/>
      <c r="B10" s="271"/>
      <c r="C10" s="271"/>
      <c r="D10" s="271"/>
      <c r="E10" s="271"/>
      <c r="F10" s="271"/>
      <c r="G10" s="271"/>
      <c r="H10" s="369"/>
      <c r="I10" s="369"/>
      <c r="J10" s="369"/>
      <c r="K10" s="369"/>
      <c r="L10" s="369"/>
    </row>
    <row r="11" s="278" customFormat="1" ht="20.25" customHeight="1" spans="1:12">
      <c r="A11" s="272"/>
      <c r="B11" s="271"/>
      <c r="C11" s="271"/>
      <c r="D11" s="271"/>
      <c r="E11" s="271"/>
      <c r="F11" s="271"/>
      <c r="G11" s="271"/>
      <c r="H11" s="369"/>
      <c r="I11" s="369"/>
      <c r="J11" s="369"/>
      <c r="K11" s="369"/>
      <c r="L11" s="369"/>
    </row>
    <row r="12" s="278" customFormat="1" ht="20.25" customHeight="1" spans="1:12">
      <c r="A12" s="272"/>
      <c r="B12" s="271"/>
      <c r="C12" s="271"/>
      <c r="D12" s="271"/>
      <c r="E12" s="271"/>
      <c r="F12" s="271"/>
      <c r="G12" s="271"/>
      <c r="H12" s="369"/>
      <c r="I12" s="369"/>
      <c r="J12" s="369"/>
      <c r="K12" s="369"/>
      <c r="L12" s="369"/>
    </row>
    <row r="13" s="278" customFormat="1" ht="20.25" customHeight="1" spans="1:12">
      <c r="A13" s="272"/>
      <c r="B13" s="271"/>
      <c r="C13" s="271"/>
      <c r="D13" s="271"/>
      <c r="E13" s="271"/>
      <c r="F13" s="271"/>
      <c r="G13" s="271"/>
      <c r="H13" s="369"/>
      <c r="I13" s="369"/>
      <c r="J13" s="369"/>
      <c r="K13" s="369"/>
      <c r="L13" s="369"/>
    </row>
    <row r="14" s="278" customFormat="1" ht="20.25" customHeight="1" spans="1:12">
      <c r="A14" s="272"/>
      <c r="B14" s="271"/>
      <c r="C14" s="271"/>
      <c r="D14" s="271"/>
      <c r="E14" s="271"/>
      <c r="F14" s="271"/>
      <c r="G14" s="271"/>
      <c r="H14" s="369"/>
      <c r="I14" s="369"/>
      <c r="J14" s="369"/>
      <c r="K14" s="369"/>
      <c r="L14" s="369"/>
    </row>
    <row r="15" s="278" customFormat="1" ht="20.25" customHeight="1" spans="1:12">
      <c r="A15" s="272"/>
      <c r="B15" s="271"/>
      <c r="C15" s="271"/>
      <c r="D15" s="271"/>
      <c r="E15" s="271"/>
      <c r="F15" s="271"/>
      <c r="G15" s="271"/>
      <c r="H15" s="369"/>
      <c r="I15" s="369"/>
      <c r="J15" s="369"/>
      <c r="K15" s="369"/>
      <c r="L15" s="369"/>
    </row>
    <row r="16" s="278" customFormat="1" ht="20.25" customHeight="1" spans="1:12">
      <c r="A16" s="1240" t="s">
        <v>180</v>
      </c>
      <c r="B16" s="1242"/>
      <c r="C16" s="271"/>
      <c r="D16" s="271"/>
      <c r="E16" s="271"/>
      <c r="F16" s="271"/>
      <c r="G16" s="271"/>
      <c r="H16" s="369"/>
      <c r="I16" s="369"/>
      <c r="J16" s="369"/>
      <c r="K16" s="369"/>
      <c r="L16" s="369"/>
    </row>
    <row r="17" s="278" customFormat="1" ht="20.25" customHeight="1" spans="1:12">
      <c r="A17" s="273" t="s">
        <v>360</v>
      </c>
      <c r="B17" s="274"/>
      <c r="C17" s="271"/>
      <c r="D17" s="271"/>
      <c r="E17" s="271"/>
      <c r="F17" s="271"/>
      <c r="G17" s="271"/>
      <c r="H17" s="369"/>
      <c r="I17" s="369"/>
      <c r="J17" s="369"/>
      <c r="K17" s="369"/>
      <c r="L17" s="369"/>
    </row>
    <row r="18" s="278" customFormat="1" ht="20.25" customHeight="1" spans="1:12">
      <c r="A18" s="1240" t="s">
        <v>180</v>
      </c>
      <c r="B18" s="1242"/>
      <c r="C18" s="271"/>
      <c r="D18" s="271"/>
      <c r="E18" s="271"/>
      <c r="F18" s="271"/>
      <c r="G18" s="271"/>
      <c r="H18" s="369"/>
      <c r="I18" s="369"/>
      <c r="J18" s="369"/>
      <c r="K18" s="369"/>
      <c r="L18" s="369"/>
    </row>
    <row r="19" s="278" customFormat="1" ht="20.25" customHeight="1" spans="1:12">
      <c r="A19" s="278" t="e">
        <f>#REF!</f>
        <v>#REF!</v>
      </c>
      <c r="B19" s="277"/>
      <c r="C19" s="277"/>
      <c r="D19" s="277"/>
      <c r="E19" s="277"/>
      <c r="F19" s="277"/>
      <c r="G19" s="277"/>
      <c r="H19" s="1292"/>
      <c r="I19" s="1292" t="e">
        <f>#REF!</f>
        <v>#REF!</v>
      </c>
      <c r="J19" s="1292"/>
      <c r="K19" s="1292"/>
      <c r="L19" s="1292"/>
    </row>
    <row r="20" s="1285" customFormat="1" ht="20.25" customHeight="1" spans="1:12">
      <c r="A20" s="278" t="e">
        <f>#REF!</f>
        <v>#REF!</v>
      </c>
      <c r="B20" s="277"/>
      <c r="C20" s="1293"/>
      <c r="D20" s="1293"/>
      <c r="E20" s="1293"/>
      <c r="F20" s="1293"/>
      <c r="G20" s="1293"/>
      <c r="H20" s="1294"/>
      <c r="I20" s="1297"/>
      <c r="J20" s="1297"/>
      <c r="K20" s="1297"/>
      <c r="L20" s="1297"/>
    </row>
    <row r="21" ht="20.25" customHeight="1"/>
    <row r="22" ht="20.25" customHeight="1"/>
    <row r="23" ht="20.25" customHeight="1"/>
    <row r="24" ht="20.25" customHeight="1"/>
  </sheetData>
  <mergeCells count="4">
    <mergeCell ref="B1:L1"/>
    <mergeCell ref="A16:B16"/>
    <mergeCell ref="A17:B17"/>
    <mergeCell ref="A18:B18"/>
  </mergeCells>
  <printOptions horizontalCentered="1"/>
  <pageMargins left="0.196850393700787" right="0.196850393700787" top="1.45669291338583" bottom="0.511811023622047" header="0.87" footer="0.511811023622047"/>
  <pageSetup paperSize="9" orientation="landscape" horizontalDpi="180" verticalDpi="180"/>
  <headerFooter alignWithMargins="0" scaleWithDoc="0">
    <oddHeader>&amp;C&amp;"宋体,加粗"&amp;22持有至到期投资评估明细表&amp;R
&amp;"宋体,常规"表&amp;"Times New Roman,常规" &amp;"宋体,常规"4 - 2&amp;"Times New Roman,常规"   
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6"/>
  <sheetViews>
    <sheetView zoomScaleSheetLayoutView="60" workbookViewId="0">
      <selection activeCell="A18" sqref="A18:B18"/>
    </sheetView>
  </sheetViews>
  <sheetFormatPr defaultColWidth="9" defaultRowHeight="15.75"/>
  <cols>
    <col min="1" max="1" width="6.625" style="296" customWidth="1"/>
    <col min="2" max="2" width="26.625" style="296" customWidth="1"/>
    <col min="3" max="7" width="13.625" style="296" customWidth="1"/>
    <col min="8" max="8" width="9.125" style="296" customWidth="1"/>
    <col min="9" max="9" width="10.125" style="1253" customWidth="1"/>
    <col min="10" max="17" width="9" style="302"/>
    <col min="18" max="16384" width="9" style="296"/>
  </cols>
  <sheetData>
    <row r="1" s="272" customFormat="1" ht="20.25" customHeight="1" spans="1:17">
      <c r="A1" s="301"/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</row>
    <row r="2" s="1282" customFormat="1" ht="20.25" customHeight="1" spans="1:17">
      <c r="A2" s="1266" t="e">
        <f>#REF!</f>
        <v>#REF!</v>
      </c>
      <c r="B2" s="1266"/>
      <c r="C2" s="1266"/>
      <c r="D2" s="1266"/>
      <c r="E2" s="1266"/>
      <c r="F2" s="1266"/>
      <c r="G2" s="1266"/>
      <c r="H2" s="1266"/>
      <c r="I2" s="1266"/>
      <c r="J2" s="1266"/>
      <c r="K2" s="1266"/>
      <c r="L2" s="1266"/>
      <c r="M2" s="1266"/>
      <c r="N2" s="1266"/>
      <c r="O2" s="1266"/>
      <c r="P2" s="1266"/>
      <c r="Q2" s="1266"/>
    </row>
    <row r="3" s="272" customFormat="1" ht="20.25" customHeight="1" spans="1:17">
      <c r="A3" s="301" t="e">
        <f>#REF!</f>
        <v>#REF!</v>
      </c>
      <c r="B3" s="301"/>
      <c r="C3" s="301"/>
      <c r="D3" s="301"/>
      <c r="E3" s="301"/>
      <c r="F3" s="313"/>
      <c r="G3" s="1283"/>
      <c r="H3" s="1283" t="e">
        <f>#REF!</f>
        <v>#REF!</v>
      </c>
      <c r="I3" s="1283"/>
      <c r="J3" s="301"/>
      <c r="K3" s="301"/>
      <c r="L3" s="301"/>
      <c r="M3" s="301"/>
      <c r="N3" s="301"/>
      <c r="O3" s="301"/>
      <c r="P3" s="301"/>
      <c r="Q3" s="301"/>
    </row>
    <row r="4" s="1245" customFormat="1" ht="40.5" customHeight="1" spans="1:17">
      <c r="A4" s="1245" t="s">
        <v>28</v>
      </c>
      <c r="B4" s="1245" t="s">
        <v>361</v>
      </c>
      <c r="C4" s="1245" t="s">
        <v>215</v>
      </c>
      <c r="D4" s="1245" t="s">
        <v>216</v>
      </c>
      <c r="E4" s="1245" t="s">
        <v>186</v>
      </c>
      <c r="F4" s="1245" t="s">
        <v>143</v>
      </c>
      <c r="G4" s="1245" t="s">
        <v>9</v>
      </c>
      <c r="H4" s="1245" t="s">
        <v>30</v>
      </c>
      <c r="I4" s="1245" t="s">
        <v>168</v>
      </c>
      <c r="J4" s="1277"/>
      <c r="K4" s="1277"/>
      <c r="L4" s="1277"/>
      <c r="M4" s="1277"/>
      <c r="N4" s="1277"/>
      <c r="O4" s="1277"/>
      <c r="P4" s="1277"/>
      <c r="Q4" s="1277"/>
    </row>
    <row r="5" s="272" customFormat="1" ht="20.25" customHeight="1" spans="10:17">
      <c r="J5" s="301"/>
      <c r="K5" s="301"/>
      <c r="L5" s="301"/>
      <c r="M5" s="301"/>
      <c r="N5" s="301"/>
      <c r="O5" s="301"/>
      <c r="P5" s="301"/>
      <c r="Q5" s="301"/>
    </row>
    <row r="6" s="272" customFormat="1" ht="20.25" customHeight="1" spans="10:17">
      <c r="J6" s="301"/>
      <c r="K6" s="301"/>
      <c r="L6" s="301"/>
      <c r="M6" s="301"/>
      <c r="N6" s="301"/>
      <c r="O6" s="301"/>
      <c r="P6" s="301"/>
      <c r="Q6" s="301"/>
    </row>
    <row r="7" s="272" customFormat="1" ht="20.25" customHeight="1" spans="10:17">
      <c r="J7" s="301"/>
      <c r="K7" s="301"/>
      <c r="L7" s="301"/>
      <c r="M7" s="301"/>
      <c r="N7" s="301"/>
      <c r="O7" s="301"/>
      <c r="P7" s="301"/>
      <c r="Q7" s="301"/>
    </row>
    <row r="8" s="272" customFormat="1" ht="20.25" customHeight="1" spans="10:17">
      <c r="J8" s="301"/>
      <c r="K8" s="301"/>
      <c r="L8" s="301"/>
      <c r="M8" s="301"/>
      <c r="N8" s="301"/>
      <c r="O8" s="301"/>
      <c r="P8" s="301"/>
      <c r="Q8" s="301"/>
    </row>
    <row r="9" s="272" customFormat="1" ht="20.25" customHeight="1" spans="10:17">
      <c r="J9" s="301"/>
      <c r="K9" s="301"/>
      <c r="L9" s="301"/>
      <c r="M9" s="301"/>
      <c r="N9" s="301"/>
      <c r="O9" s="301"/>
      <c r="P9" s="301"/>
      <c r="Q9" s="301"/>
    </row>
    <row r="10" s="272" customFormat="1" ht="20.25" customHeight="1" spans="10:17">
      <c r="J10" s="301"/>
      <c r="K10" s="301"/>
      <c r="L10" s="301"/>
      <c r="M10" s="301"/>
      <c r="N10" s="301"/>
      <c r="O10" s="301"/>
      <c r="P10" s="301"/>
      <c r="Q10" s="301"/>
    </row>
    <row r="11" s="272" customFormat="1" ht="20.25" customHeight="1" spans="10:17">
      <c r="J11" s="301"/>
      <c r="K11" s="301"/>
      <c r="L11" s="301"/>
      <c r="M11" s="301"/>
      <c r="N11" s="301"/>
      <c r="O11" s="301"/>
      <c r="P11" s="301"/>
      <c r="Q11" s="301"/>
    </row>
    <row r="12" s="272" customFormat="1" ht="20.25" customHeight="1" spans="10:17">
      <c r="J12" s="301"/>
      <c r="K12" s="301"/>
      <c r="L12" s="301"/>
      <c r="M12" s="301"/>
      <c r="N12" s="301"/>
      <c r="O12" s="301"/>
      <c r="P12" s="301"/>
      <c r="Q12" s="301"/>
    </row>
    <row r="13" s="272" customFormat="1" ht="20.25" customHeight="1" spans="10:17">
      <c r="J13" s="301"/>
      <c r="K13" s="301"/>
      <c r="L13" s="301"/>
      <c r="M13" s="301"/>
      <c r="N13" s="301"/>
      <c r="O13" s="301"/>
      <c r="P13" s="301"/>
      <c r="Q13" s="301"/>
    </row>
    <row r="14" s="272" customFormat="1" ht="20.25" customHeight="1" spans="10:17">
      <c r="J14" s="301"/>
      <c r="K14" s="301"/>
      <c r="L14" s="301"/>
      <c r="M14" s="301"/>
      <c r="N14" s="301"/>
      <c r="O14" s="301"/>
      <c r="P14" s="301"/>
      <c r="Q14" s="301"/>
    </row>
    <row r="15" s="272" customFormat="1" ht="20.25" customHeight="1" spans="10:17">
      <c r="J15" s="301"/>
      <c r="K15" s="301"/>
      <c r="L15" s="301"/>
      <c r="M15" s="301"/>
      <c r="N15" s="301"/>
      <c r="O15" s="301"/>
      <c r="P15" s="301"/>
      <c r="Q15" s="301"/>
    </row>
    <row r="16" s="272" customFormat="1" ht="20.25" customHeight="1" spans="1:17">
      <c r="A16" s="1240" t="s">
        <v>180</v>
      </c>
      <c r="B16" s="1242"/>
      <c r="J16" s="301"/>
      <c r="K16" s="301"/>
      <c r="L16" s="301"/>
      <c r="M16" s="301"/>
      <c r="N16" s="301"/>
      <c r="O16" s="301"/>
      <c r="P16" s="301"/>
      <c r="Q16" s="301"/>
    </row>
    <row r="17" s="272" customFormat="1" ht="20.25" customHeight="1" spans="1:17">
      <c r="A17" s="273" t="s">
        <v>362</v>
      </c>
      <c r="B17" s="274"/>
      <c r="J17" s="301"/>
      <c r="K17" s="301"/>
      <c r="L17" s="301"/>
      <c r="M17" s="301"/>
      <c r="N17" s="301"/>
      <c r="O17" s="301"/>
      <c r="P17" s="301"/>
      <c r="Q17" s="301"/>
    </row>
    <row r="18" s="272" customFormat="1" ht="20.25" customHeight="1" spans="1:17">
      <c r="A18" s="1240" t="s">
        <v>180</v>
      </c>
      <c r="B18" s="1242"/>
      <c r="J18" s="301"/>
      <c r="K18" s="301"/>
      <c r="L18" s="301"/>
      <c r="M18" s="301"/>
      <c r="N18" s="301"/>
      <c r="O18" s="301"/>
      <c r="P18" s="301"/>
      <c r="Q18" s="301"/>
    </row>
    <row r="19" s="272" customFormat="1" ht="20.25" customHeight="1" spans="1:17">
      <c r="A19" s="301" t="e">
        <f>#REF!</f>
        <v>#REF!</v>
      </c>
      <c r="B19" s="301"/>
      <c r="C19" s="301"/>
      <c r="D19" s="301"/>
      <c r="E19" s="301"/>
      <c r="F19" s="301" t="e">
        <f>#REF!</f>
        <v>#REF!</v>
      </c>
      <c r="G19" s="301"/>
      <c r="H19" s="301"/>
      <c r="I19" s="301"/>
      <c r="J19" s="301"/>
      <c r="K19" s="301"/>
      <c r="L19" s="301"/>
      <c r="M19" s="301"/>
      <c r="N19" s="301"/>
      <c r="O19" s="301"/>
      <c r="P19" s="301"/>
      <c r="Q19" s="301"/>
    </row>
    <row r="20" s="272" customFormat="1" ht="20.25" customHeight="1" spans="1:17">
      <c r="A20" s="301" t="e">
        <f>#REF!</f>
        <v>#REF!</v>
      </c>
      <c r="B20" s="301"/>
      <c r="C20" s="301"/>
      <c r="D20" s="301"/>
      <c r="E20" s="301"/>
      <c r="F20" s="301"/>
      <c r="G20" s="301"/>
      <c r="H20" s="301"/>
      <c r="I20" s="301"/>
      <c r="J20" s="301"/>
      <c r="K20" s="301"/>
      <c r="L20" s="301"/>
      <c r="M20" s="301"/>
      <c r="N20" s="301"/>
      <c r="O20" s="301"/>
      <c r="P20" s="301"/>
      <c r="Q20" s="301"/>
    </row>
    <row r="21" ht="19.5" customHeight="1" spans="1:9">
      <c r="A21" s="302"/>
      <c r="B21" s="302"/>
      <c r="C21" s="302"/>
      <c r="D21" s="302"/>
      <c r="E21" s="302"/>
      <c r="F21" s="302"/>
      <c r="G21" s="302"/>
      <c r="H21" s="302"/>
      <c r="I21" s="302"/>
    </row>
    <row r="22" spans="1:9">
      <c r="A22" s="302"/>
      <c r="B22" s="302"/>
      <c r="C22" s="302"/>
      <c r="D22" s="302"/>
      <c r="E22" s="302"/>
      <c r="F22" s="302"/>
      <c r="G22" s="302"/>
      <c r="H22" s="302"/>
      <c r="I22" s="302"/>
    </row>
    <row r="23" spans="1:9">
      <c r="A23" s="302"/>
      <c r="B23" s="302"/>
      <c r="C23" s="302"/>
      <c r="D23" s="302"/>
      <c r="E23" s="302"/>
      <c r="F23" s="302"/>
      <c r="G23" s="302"/>
      <c r="H23" s="302"/>
      <c r="I23" s="302"/>
    </row>
    <row r="24" spans="1:9">
      <c r="A24" s="302"/>
      <c r="B24" s="302"/>
      <c r="C24" s="302"/>
      <c r="D24" s="302"/>
      <c r="E24" s="302"/>
      <c r="F24" s="302"/>
      <c r="G24" s="302"/>
      <c r="H24" s="302"/>
      <c r="I24" s="302"/>
    </row>
    <row r="25" spans="1:9">
      <c r="A25" s="302"/>
      <c r="B25" s="302"/>
      <c r="C25" s="302"/>
      <c r="D25" s="302"/>
      <c r="E25" s="302"/>
      <c r="F25" s="302"/>
      <c r="G25" s="302"/>
      <c r="H25" s="302"/>
      <c r="I25" s="302"/>
    </row>
    <row r="26" spans="1:9">
      <c r="A26" s="302"/>
      <c r="B26" s="302"/>
      <c r="C26" s="302"/>
      <c r="D26" s="302"/>
      <c r="E26" s="302"/>
      <c r="F26" s="302"/>
      <c r="G26" s="302"/>
      <c r="H26" s="302"/>
      <c r="I26" s="302"/>
    </row>
    <row r="27" spans="1:9">
      <c r="A27" s="302"/>
      <c r="B27" s="302"/>
      <c r="C27" s="302"/>
      <c r="D27" s="302"/>
      <c r="E27" s="302"/>
      <c r="F27" s="302"/>
      <c r="G27" s="302"/>
      <c r="H27" s="302"/>
      <c r="I27" s="302"/>
    </row>
    <row r="28" spans="1:9">
      <c r="A28" s="302"/>
      <c r="B28" s="302"/>
      <c r="C28" s="302"/>
      <c r="D28" s="302"/>
      <c r="E28" s="302"/>
      <c r="F28" s="302"/>
      <c r="G28" s="302"/>
      <c r="H28" s="302"/>
      <c r="I28" s="302"/>
    </row>
    <row r="29" spans="1:9">
      <c r="A29" s="302"/>
      <c r="B29" s="302"/>
      <c r="C29" s="302"/>
      <c r="D29" s="302"/>
      <c r="E29" s="302"/>
      <c r="F29" s="302"/>
      <c r="G29" s="302"/>
      <c r="H29" s="302"/>
      <c r="I29" s="302"/>
    </row>
    <row r="30" spans="1:9">
      <c r="A30" s="302"/>
      <c r="B30" s="302"/>
      <c r="C30" s="302"/>
      <c r="D30" s="302"/>
      <c r="E30" s="302"/>
      <c r="F30" s="302"/>
      <c r="G30" s="302"/>
      <c r="H30" s="302"/>
      <c r="I30" s="302"/>
    </row>
    <row r="31" spans="1:9">
      <c r="A31" s="302"/>
      <c r="B31" s="302"/>
      <c r="C31" s="302"/>
      <c r="D31" s="302"/>
      <c r="E31" s="302"/>
      <c r="F31" s="302"/>
      <c r="G31" s="302"/>
      <c r="H31" s="302"/>
      <c r="I31" s="302"/>
    </row>
    <row r="32" spans="1:9">
      <c r="A32" s="302"/>
      <c r="B32" s="302"/>
      <c r="C32" s="302"/>
      <c r="D32" s="302"/>
      <c r="E32" s="302"/>
      <c r="F32" s="302"/>
      <c r="G32" s="302"/>
      <c r="H32" s="302"/>
      <c r="I32" s="302"/>
    </row>
    <row r="33" spans="1:9">
      <c r="A33" s="302"/>
      <c r="B33" s="302"/>
      <c r="C33" s="302"/>
      <c r="D33" s="302"/>
      <c r="E33" s="302"/>
      <c r="F33" s="302"/>
      <c r="G33" s="302"/>
      <c r="H33" s="302"/>
      <c r="I33" s="302"/>
    </row>
    <row r="34" spans="1:9">
      <c r="A34" s="302"/>
      <c r="B34" s="302"/>
      <c r="C34" s="302"/>
      <c r="D34" s="302"/>
      <c r="E34" s="302"/>
      <c r="F34" s="302"/>
      <c r="G34" s="302"/>
      <c r="H34" s="302"/>
      <c r="I34" s="302"/>
    </row>
    <row r="35" spans="1:9">
      <c r="A35" s="302"/>
      <c r="B35" s="302"/>
      <c r="C35" s="302"/>
      <c r="D35" s="302"/>
      <c r="E35" s="302"/>
      <c r="F35" s="302"/>
      <c r="G35" s="302"/>
      <c r="H35" s="302"/>
      <c r="I35" s="302"/>
    </row>
    <row r="36" spans="1:9">
      <c r="A36" s="302"/>
      <c r="B36" s="302"/>
      <c r="C36" s="302"/>
      <c r="D36" s="302"/>
      <c r="E36" s="302"/>
      <c r="F36" s="302"/>
      <c r="G36" s="302"/>
      <c r="H36" s="302"/>
      <c r="I36" s="302"/>
    </row>
  </sheetData>
  <mergeCells count="4">
    <mergeCell ref="A2:I2"/>
    <mergeCell ref="A16:B16"/>
    <mergeCell ref="A17:B17"/>
    <mergeCell ref="A18:B18"/>
  </mergeCells>
  <pageMargins left="0.78740157480315" right="0.78740157480315" top="1.5748031496063" bottom="1.25984251968504" header="0.984251968503937" footer="0.551181102362205"/>
  <pageSetup paperSize="9" orientation="landscape" horizontalDpi="600" verticalDpi="600"/>
  <headerFooter alignWithMargins="0" scaleWithDoc="0">
    <oddHeader>&amp;C&amp;"宋体,加粗"&amp;22长期应收款评估明细表&amp;R&amp;"宋体,常规"
表&amp;"Times New Roman,常规" 4 - 3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20"/>
  <sheetViews>
    <sheetView zoomScaleSheetLayoutView="60" workbookViewId="0">
      <selection activeCell="A17" sqref="A17:B17"/>
    </sheetView>
  </sheetViews>
  <sheetFormatPr defaultColWidth="9" defaultRowHeight="15.75"/>
  <cols>
    <col min="1" max="1" width="5.625" customWidth="1"/>
    <col min="2" max="2" width="25.75" customWidth="1"/>
    <col min="4" max="4" width="9.25" customWidth="1"/>
    <col min="7" max="9" width="11.625" customWidth="1"/>
    <col min="10" max="10" width="7.625" customWidth="1"/>
    <col min="11" max="11" width="10.875" customWidth="1"/>
    <col min="12" max="50" width="9" style="302"/>
  </cols>
  <sheetData>
    <row r="1" s="1278" customFormat="1" ht="20.25" customHeight="1" spans="1:50">
      <c r="A1" s="445" t="e">
        <f>#REF!</f>
        <v>#REF!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2"/>
      <c r="AE1" s="302"/>
      <c r="AF1" s="302"/>
      <c r="AG1" s="302"/>
      <c r="AH1" s="302"/>
      <c r="AI1" s="302"/>
      <c r="AJ1" s="302"/>
      <c r="AK1" s="302"/>
      <c r="AL1" s="302"/>
      <c r="AM1" s="302"/>
      <c r="AN1" s="302"/>
      <c r="AO1" s="302"/>
      <c r="AP1" s="302"/>
      <c r="AQ1" s="302"/>
      <c r="AR1" s="302"/>
      <c r="AS1" s="302"/>
      <c r="AT1" s="302"/>
      <c r="AU1" s="302"/>
      <c r="AV1" s="302"/>
      <c r="AW1" s="302"/>
      <c r="AX1" s="302"/>
    </row>
    <row r="2" s="1279" customFormat="1" ht="20.25" customHeight="1" spans="1:50">
      <c r="A2" s="1281" t="e">
        <f>#REF!</f>
        <v>#REF!</v>
      </c>
      <c r="B2" s="1281"/>
      <c r="C2" s="1281"/>
      <c r="D2" s="1281"/>
      <c r="E2" s="1281"/>
      <c r="F2" s="1281"/>
      <c r="G2" s="1281"/>
      <c r="H2" s="1281"/>
      <c r="I2" s="1281"/>
      <c r="J2" s="1281" t="e">
        <f>#REF!</f>
        <v>#REF!</v>
      </c>
      <c r="K2" s="1281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302"/>
      <c r="AA2" s="302"/>
      <c r="AB2" s="302"/>
      <c r="AC2" s="302"/>
      <c r="AD2" s="302"/>
      <c r="AE2" s="302"/>
      <c r="AF2" s="302"/>
      <c r="AG2" s="302"/>
      <c r="AH2" s="302"/>
      <c r="AI2" s="302"/>
      <c r="AJ2" s="302"/>
      <c r="AK2" s="302"/>
      <c r="AL2" s="302"/>
      <c r="AM2" s="302"/>
      <c r="AN2" s="302"/>
      <c r="AO2" s="302"/>
      <c r="AP2" s="302"/>
      <c r="AQ2" s="302"/>
      <c r="AR2" s="302"/>
      <c r="AS2" s="302"/>
      <c r="AT2" s="302"/>
      <c r="AU2" s="302"/>
      <c r="AV2" s="302"/>
      <c r="AW2" s="302"/>
      <c r="AX2" s="302"/>
    </row>
    <row r="3" s="1280" customFormat="1" ht="40.5" customHeight="1" spans="1:50">
      <c r="A3" s="1239" t="s">
        <v>28</v>
      </c>
      <c r="B3" s="1239" t="s">
        <v>194</v>
      </c>
      <c r="C3" s="1239" t="s">
        <v>196</v>
      </c>
      <c r="D3" s="1239" t="s">
        <v>363</v>
      </c>
      <c r="E3" s="1239" t="s">
        <v>364</v>
      </c>
      <c r="F3" s="1239" t="s">
        <v>365</v>
      </c>
      <c r="G3" s="1239" t="s">
        <v>186</v>
      </c>
      <c r="H3" s="1239" t="s">
        <v>143</v>
      </c>
      <c r="I3" s="1239" t="s">
        <v>9</v>
      </c>
      <c r="J3" s="1239" t="s">
        <v>30</v>
      </c>
      <c r="K3" s="1245" t="s">
        <v>168</v>
      </c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  <c r="AH3" s="325"/>
      <c r="AI3" s="325"/>
      <c r="AJ3" s="325"/>
      <c r="AK3" s="325"/>
      <c r="AL3" s="325"/>
      <c r="AM3" s="325"/>
      <c r="AN3" s="325"/>
      <c r="AO3" s="325"/>
      <c r="AP3" s="325"/>
      <c r="AQ3" s="325"/>
      <c r="AR3" s="325"/>
      <c r="AS3" s="325"/>
      <c r="AT3" s="325"/>
      <c r="AU3" s="325"/>
      <c r="AV3" s="325"/>
      <c r="AW3" s="325"/>
      <c r="AX3" s="325"/>
    </row>
    <row r="4" s="296" customFormat="1" ht="20.25" customHeight="1" spans="1:50">
      <c r="A4" s="272"/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/>
      <c r="AE4" s="302"/>
      <c r="AF4" s="302"/>
      <c r="AG4" s="302"/>
      <c r="AH4" s="302"/>
      <c r="AI4" s="302"/>
      <c r="AJ4" s="302"/>
      <c r="AK4" s="302"/>
      <c r="AL4" s="302"/>
      <c r="AM4" s="302"/>
      <c r="AN4" s="302"/>
      <c r="AO4" s="302"/>
      <c r="AP4" s="302"/>
      <c r="AQ4" s="302"/>
      <c r="AR4" s="302"/>
      <c r="AS4" s="302"/>
      <c r="AT4" s="302"/>
      <c r="AU4" s="302"/>
      <c r="AV4" s="302"/>
      <c r="AW4" s="302"/>
      <c r="AX4" s="302"/>
    </row>
    <row r="5" s="296" customFormat="1" ht="20.25" customHeight="1" spans="1:50">
      <c r="A5" s="272"/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302"/>
      <c r="M5" s="302"/>
      <c r="N5" s="302"/>
      <c r="O5" s="302"/>
      <c r="P5" s="302"/>
      <c r="Q5" s="302"/>
      <c r="R5" s="302"/>
      <c r="S5" s="302"/>
      <c r="T5" s="302"/>
      <c r="U5" s="302"/>
      <c r="V5" s="302"/>
      <c r="W5" s="302"/>
      <c r="X5" s="302"/>
      <c r="Y5" s="302"/>
      <c r="Z5" s="302"/>
      <c r="AA5" s="302"/>
      <c r="AB5" s="302"/>
      <c r="AC5" s="302"/>
      <c r="AD5" s="302"/>
      <c r="AE5" s="302"/>
      <c r="AF5" s="302"/>
      <c r="AG5" s="302"/>
      <c r="AH5" s="302"/>
      <c r="AI5" s="302"/>
      <c r="AJ5" s="302"/>
      <c r="AK5" s="302"/>
      <c r="AL5" s="302"/>
      <c r="AM5" s="302"/>
      <c r="AN5" s="302"/>
      <c r="AO5" s="302"/>
      <c r="AP5" s="302"/>
      <c r="AQ5" s="302"/>
      <c r="AR5" s="302"/>
      <c r="AS5" s="302"/>
      <c r="AT5" s="302"/>
      <c r="AU5" s="302"/>
      <c r="AV5" s="302"/>
      <c r="AW5" s="302"/>
      <c r="AX5" s="302"/>
    </row>
    <row r="6" s="296" customFormat="1" ht="20.25" customHeight="1" spans="1:50">
      <c r="A6" s="272"/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302"/>
      <c r="M6" s="302"/>
      <c r="N6" s="302"/>
      <c r="O6" s="302"/>
      <c r="P6" s="302"/>
      <c r="Q6" s="302"/>
      <c r="R6" s="302"/>
      <c r="S6" s="302"/>
      <c r="T6" s="302"/>
      <c r="U6" s="302"/>
      <c r="V6" s="302"/>
      <c r="W6" s="302"/>
      <c r="X6" s="302"/>
      <c r="Y6" s="302"/>
      <c r="Z6" s="302"/>
      <c r="AA6" s="302"/>
      <c r="AB6" s="302"/>
      <c r="AC6" s="302"/>
      <c r="AD6" s="302"/>
      <c r="AE6" s="302"/>
      <c r="AF6" s="302"/>
      <c r="AG6" s="302"/>
      <c r="AH6" s="302"/>
      <c r="AI6" s="302"/>
      <c r="AJ6" s="302"/>
      <c r="AK6" s="302"/>
      <c r="AL6" s="302"/>
      <c r="AM6" s="302"/>
      <c r="AN6" s="302"/>
      <c r="AO6" s="302"/>
      <c r="AP6" s="302"/>
      <c r="AQ6" s="302"/>
      <c r="AR6" s="302"/>
      <c r="AS6" s="302"/>
      <c r="AT6" s="302"/>
      <c r="AU6" s="302"/>
      <c r="AV6" s="302"/>
      <c r="AW6" s="302"/>
      <c r="AX6" s="302"/>
    </row>
    <row r="7" s="296" customFormat="1" ht="20.25" customHeight="1" spans="1:50">
      <c r="A7" s="272"/>
      <c r="B7" s="272"/>
      <c r="C7" s="272"/>
      <c r="D7" s="272"/>
      <c r="E7" s="272"/>
      <c r="F7" s="272"/>
      <c r="G7" s="272"/>
      <c r="H7" s="272"/>
      <c r="I7" s="272"/>
      <c r="J7" s="272"/>
      <c r="K7" s="272"/>
      <c r="L7" s="302"/>
      <c r="M7" s="302"/>
      <c r="N7" s="302"/>
      <c r="O7" s="302"/>
      <c r="P7" s="302"/>
      <c r="Q7" s="302"/>
      <c r="R7" s="302"/>
      <c r="S7" s="302"/>
      <c r="T7" s="302"/>
      <c r="U7" s="302"/>
      <c r="V7" s="302"/>
      <c r="W7" s="302"/>
      <c r="X7" s="302"/>
      <c r="Y7" s="302"/>
      <c r="Z7" s="302"/>
      <c r="AA7" s="302"/>
      <c r="AB7" s="302"/>
      <c r="AC7" s="302"/>
      <c r="AD7" s="302"/>
      <c r="AE7" s="302"/>
      <c r="AF7" s="302"/>
      <c r="AG7" s="302"/>
      <c r="AH7" s="302"/>
      <c r="AI7" s="302"/>
      <c r="AJ7" s="302"/>
      <c r="AK7" s="302"/>
      <c r="AL7" s="302"/>
      <c r="AM7" s="302"/>
      <c r="AN7" s="302"/>
      <c r="AO7" s="302"/>
      <c r="AP7" s="302"/>
      <c r="AQ7" s="302"/>
      <c r="AR7" s="302"/>
      <c r="AS7" s="302"/>
      <c r="AT7" s="302"/>
      <c r="AU7" s="302"/>
      <c r="AV7" s="302"/>
      <c r="AW7" s="302"/>
      <c r="AX7" s="302"/>
    </row>
    <row r="8" s="296" customFormat="1" ht="20.25" customHeight="1" spans="1:50">
      <c r="A8" s="272"/>
      <c r="B8" s="272"/>
      <c r="C8" s="272"/>
      <c r="D8" s="272"/>
      <c r="E8" s="272"/>
      <c r="F8" s="272"/>
      <c r="G8" s="272"/>
      <c r="H8" s="272"/>
      <c r="I8" s="272"/>
      <c r="J8" s="272"/>
      <c r="K8" s="272"/>
      <c r="L8" s="302"/>
      <c r="M8" s="302"/>
      <c r="N8" s="302"/>
      <c r="O8" s="302"/>
      <c r="P8" s="302"/>
      <c r="Q8" s="302"/>
      <c r="R8" s="302"/>
      <c r="S8" s="302"/>
      <c r="T8" s="302"/>
      <c r="U8" s="302"/>
      <c r="V8" s="302"/>
      <c r="W8" s="302"/>
      <c r="X8" s="302"/>
      <c r="Y8" s="302"/>
      <c r="Z8" s="302"/>
      <c r="AA8" s="302"/>
      <c r="AB8" s="302"/>
      <c r="AC8" s="302"/>
      <c r="AD8" s="302"/>
      <c r="AE8" s="302"/>
      <c r="AF8" s="302"/>
      <c r="AG8" s="302"/>
      <c r="AH8" s="302"/>
      <c r="AI8" s="302"/>
      <c r="AJ8" s="302"/>
      <c r="AK8" s="302"/>
      <c r="AL8" s="302"/>
      <c r="AM8" s="302"/>
      <c r="AN8" s="302"/>
      <c r="AO8" s="302"/>
      <c r="AP8" s="302"/>
      <c r="AQ8" s="302"/>
      <c r="AR8" s="302"/>
      <c r="AS8" s="302"/>
      <c r="AT8" s="302"/>
      <c r="AU8" s="302"/>
      <c r="AV8" s="302"/>
      <c r="AW8" s="302"/>
      <c r="AX8" s="302"/>
    </row>
    <row r="9" s="296" customFormat="1" ht="20.25" customHeight="1" spans="1:50">
      <c r="A9" s="272"/>
      <c r="B9" s="272"/>
      <c r="C9" s="272"/>
      <c r="D9" s="272"/>
      <c r="E9" s="272"/>
      <c r="F9" s="272"/>
      <c r="G9" s="272"/>
      <c r="H9" s="272"/>
      <c r="I9" s="272"/>
      <c r="J9" s="272"/>
      <c r="K9" s="272"/>
      <c r="L9" s="302"/>
      <c r="M9" s="302"/>
      <c r="N9" s="302"/>
      <c r="O9" s="302"/>
      <c r="P9" s="302"/>
      <c r="Q9" s="302"/>
      <c r="R9" s="302"/>
      <c r="S9" s="302"/>
      <c r="T9" s="302"/>
      <c r="U9" s="302"/>
      <c r="V9" s="302"/>
      <c r="W9" s="302"/>
      <c r="X9" s="302"/>
      <c r="Y9" s="302"/>
      <c r="Z9" s="302"/>
      <c r="AA9" s="302"/>
      <c r="AB9" s="302"/>
      <c r="AC9" s="302"/>
      <c r="AD9" s="302"/>
      <c r="AE9" s="302"/>
      <c r="AF9" s="302"/>
      <c r="AG9" s="302"/>
      <c r="AH9" s="302"/>
      <c r="AI9" s="302"/>
      <c r="AJ9" s="302"/>
      <c r="AK9" s="302"/>
      <c r="AL9" s="302"/>
      <c r="AM9" s="302"/>
      <c r="AN9" s="302"/>
      <c r="AO9" s="302"/>
      <c r="AP9" s="302"/>
      <c r="AQ9" s="302"/>
      <c r="AR9" s="302"/>
      <c r="AS9" s="302"/>
      <c r="AT9" s="302"/>
      <c r="AU9" s="302"/>
      <c r="AV9" s="302"/>
      <c r="AW9" s="302"/>
      <c r="AX9" s="302"/>
    </row>
    <row r="10" s="296" customFormat="1" ht="20.25" customHeight="1" spans="1:50">
      <c r="A10" s="272"/>
      <c r="B10" s="272"/>
      <c r="C10" s="272"/>
      <c r="D10" s="272"/>
      <c r="E10" s="272"/>
      <c r="F10" s="272"/>
      <c r="G10" s="272"/>
      <c r="H10" s="272"/>
      <c r="I10" s="272"/>
      <c r="J10" s="272"/>
      <c r="K10" s="272"/>
      <c r="L10" s="302"/>
      <c r="M10" s="302"/>
      <c r="N10" s="302"/>
      <c r="O10" s="302"/>
      <c r="P10" s="302"/>
      <c r="Q10" s="302"/>
      <c r="R10" s="302"/>
      <c r="S10" s="302"/>
      <c r="T10" s="302"/>
      <c r="U10" s="302"/>
      <c r="V10" s="302"/>
      <c r="W10" s="302"/>
      <c r="X10" s="302"/>
      <c r="Y10" s="302"/>
      <c r="Z10" s="302"/>
      <c r="AA10" s="302"/>
      <c r="AB10" s="302"/>
      <c r="AC10" s="302"/>
      <c r="AD10" s="302"/>
      <c r="AE10" s="302"/>
      <c r="AF10" s="302"/>
      <c r="AG10" s="302"/>
      <c r="AH10" s="302"/>
      <c r="AI10" s="302"/>
      <c r="AJ10" s="302"/>
      <c r="AK10" s="302"/>
      <c r="AL10" s="302"/>
      <c r="AM10" s="302"/>
      <c r="AN10" s="302"/>
      <c r="AO10" s="302"/>
      <c r="AP10" s="302"/>
      <c r="AQ10" s="302"/>
      <c r="AR10" s="302"/>
      <c r="AS10" s="302"/>
      <c r="AT10" s="302"/>
      <c r="AU10" s="302"/>
      <c r="AV10" s="302"/>
      <c r="AW10" s="302"/>
      <c r="AX10" s="302"/>
    </row>
    <row r="11" s="296" customFormat="1" ht="20.25" customHeight="1" spans="1:50">
      <c r="A11" s="272"/>
      <c r="B11" s="272"/>
      <c r="C11" s="272"/>
      <c r="D11" s="272"/>
      <c r="E11" s="272"/>
      <c r="F11" s="272"/>
      <c r="G11" s="272"/>
      <c r="H11" s="272"/>
      <c r="I11" s="272"/>
      <c r="J11" s="272"/>
      <c r="K11" s="272"/>
      <c r="L11" s="302"/>
      <c r="M11" s="302"/>
      <c r="N11" s="302"/>
      <c r="O11" s="302"/>
      <c r="P11" s="302"/>
      <c r="Q11" s="302"/>
      <c r="R11" s="302"/>
      <c r="S11" s="302"/>
      <c r="T11" s="302"/>
      <c r="U11" s="302"/>
      <c r="V11" s="302"/>
      <c r="W11" s="302"/>
      <c r="X11" s="302"/>
      <c r="Y11" s="302"/>
      <c r="Z11" s="302"/>
      <c r="AA11" s="302"/>
      <c r="AB11" s="302"/>
      <c r="AC11" s="302"/>
      <c r="AD11" s="302"/>
      <c r="AE11" s="302"/>
      <c r="AF11" s="302"/>
      <c r="AG11" s="302"/>
      <c r="AH11" s="302"/>
      <c r="AI11" s="302"/>
      <c r="AJ11" s="302"/>
      <c r="AK11" s="302"/>
      <c r="AL11" s="302"/>
      <c r="AM11" s="302"/>
      <c r="AN11" s="302"/>
      <c r="AO11" s="302"/>
      <c r="AP11" s="302"/>
      <c r="AQ11" s="302"/>
      <c r="AR11" s="302"/>
      <c r="AS11" s="302"/>
      <c r="AT11" s="302"/>
      <c r="AU11" s="302"/>
      <c r="AV11" s="302"/>
      <c r="AW11" s="302"/>
      <c r="AX11" s="302"/>
    </row>
    <row r="12" s="296" customFormat="1" ht="20.25" customHeight="1" spans="1:50">
      <c r="A12" s="272"/>
      <c r="B12" s="272"/>
      <c r="C12" s="272"/>
      <c r="D12" s="272"/>
      <c r="E12" s="272"/>
      <c r="F12" s="272"/>
      <c r="G12" s="272"/>
      <c r="H12" s="272"/>
      <c r="I12" s="272"/>
      <c r="J12" s="272"/>
      <c r="K12" s="272"/>
      <c r="L12" s="302"/>
      <c r="M12" s="302"/>
      <c r="N12" s="302"/>
      <c r="O12" s="302"/>
      <c r="P12" s="302"/>
      <c r="Q12" s="302"/>
      <c r="R12" s="302"/>
      <c r="S12" s="302"/>
      <c r="T12" s="302"/>
      <c r="U12" s="302"/>
      <c r="V12" s="302"/>
      <c r="W12" s="302"/>
      <c r="X12" s="302"/>
      <c r="Y12" s="302"/>
      <c r="Z12" s="302"/>
      <c r="AA12" s="302"/>
      <c r="AB12" s="302"/>
      <c r="AC12" s="302"/>
      <c r="AD12" s="302"/>
      <c r="AE12" s="302"/>
      <c r="AF12" s="302"/>
      <c r="AG12" s="302"/>
      <c r="AH12" s="302"/>
      <c r="AI12" s="302"/>
      <c r="AJ12" s="302"/>
      <c r="AK12" s="302"/>
      <c r="AL12" s="302"/>
      <c r="AM12" s="302"/>
      <c r="AN12" s="302"/>
      <c r="AO12" s="302"/>
      <c r="AP12" s="302"/>
      <c r="AQ12" s="302"/>
      <c r="AR12" s="302"/>
      <c r="AS12" s="302"/>
      <c r="AT12" s="302"/>
      <c r="AU12" s="302"/>
      <c r="AV12" s="302"/>
      <c r="AW12" s="302"/>
      <c r="AX12" s="302"/>
    </row>
    <row r="13" s="296" customFormat="1" ht="20.25" customHeight="1" spans="1:50">
      <c r="A13" s="272"/>
      <c r="B13" s="272"/>
      <c r="C13" s="272"/>
      <c r="D13" s="272"/>
      <c r="E13" s="272"/>
      <c r="F13" s="272"/>
      <c r="G13" s="272"/>
      <c r="H13" s="272"/>
      <c r="I13" s="272"/>
      <c r="J13" s="272"/>
      <c r="K13" s="272"/>
      <c r="L13" s="302"/>
      <c r="M13" s="302"/>
      <c r="N13" s="302"/>
      <c r="O13" s="302"/>
      <c r="P13" s="302"/>
      <c r="Q13" s="302"/>
      <c r="R13" s="302"/>
      <c r="S13" s="302"/>
      <c r="T13" s="302"/>
      <c r="U13" s="302"/>
      <c r="V13" s="302"/>
      <c r="W13" s="302"/>
      <c r="X13" s="302"/>
      <c r="Y13" s="302"/>
      <c r="Z13" s="302"/>
      <c r="AA13" s="302"/>
      <c r="AB13" s="302"/>
      <c r="AC13" s="302"/>
      <c r="AD13" s="302"/>
      <c r="AE13" s="302"/>
      <c r="AF13" s="302"/>
      <c r="AG13" s="302"/>
      <c r="AH13" s="302"/>
      <c r="AI13" s="302"/>
      <c r="AJ13" s="302"/>
      <c r="AK13" s="302"/>
      <c r="AL13" s="302"/>
      <c r="AM13" s="302"/>
      <c r="AN13" s="302"/>
      <c r="AO13" s="302"/>
      <c r="AP13" s="302"/>
      <c r="AQ13" s="302"/>
      <c r="AR13" s="302"/>
      <c r="AS13" s="302"/>
      <c r="AT13" s="302"/>
      <c r="AU13" s="302"/>
      <c r="AV13" s="302"/>
      <c r="AW13" s="302"/>
      <c r="AX13" s="302"/>
    </row>
    <row r="14" s="296" customFormat="1" ht="20.25" customHeight="1" spans="1:50">
      <c r="A14" s="272"/>
      <c r="B14" s="272"/>
      <c r="C14" s="272"/>
      <c r="D14" s="272"/>
      <c r="E14" s="272"/>
      <c r="F14" s="272"/>
      <c r="G14" s="272"/>
      <c r="H14" s="272"/>
      <c r="I14" s="272"/>
      <c r="J14" s="272"/>
      <c r="K14" s="272"/>
      <c r="L14" s="302"/>
      <c r="M14" s="302"/>
      <c r="N14" s="302"/>
      <c r="O14" s="302"/>
      <c r="P14" s="302"/>
      <c r="Q14" s="302"/>
      <c r="R14" s="302"/>
      <c r="S14" s="302"/>
      <c r="T14" s="302"/>
      <c r="U14" s="302"/>
      <c r="V14" s="302"/>
      <c r="W14" s="302"/>
      <c r="X14" s="302"/>
      <c r="Y14" s="302"/>
      <c r="Z14" s="302"/>
      <c r="AA14" s="302"/>
      <c r="AB14" s="302"/>
      <c r="AC14" s="302"/>
      <c r="AD14" s="302"/>
      <c r="AE14" s="302"/>
      <c r="AF14" s="302"/>
      <c r="AG14" s="302"/>
      <c r="AH14" s="302"/>
      <c r="AI14" s="302"/>
      <c r="AJ14" s="302"/>
      <c r="AK14" s="302"/>
      <c r="AL14" s="302"/>
      <c r="AM14" s="302"/>
      <c r="AN14" s="302"/>
      <c r="AO14" s="302"/>
      <c r="AP14" s="302"/>
      <c r="AQ14" s="302"/>
      <c r="AR14" s="302"/>
      <c r="AS14" s="302"/>
      <c r="AT14" s="302"/>
      <c r="AU14" s="302"/>
      <c r="AV14" s="302"/>
      <c r="AW14" s="302"/>
      <c r="AX14" s="302"/>
    </row>
    <row r="15" s="296" customFormat="1" ht="20.25" customHeight="1" spans="1:50">
      <c r="A15" s="1240" t="s">
        <v>180</v>
      </c>
      <c r="B15" s="1242"/>
      <c r="C15" s="272"/>
      <c r="D15" s="272"/>
      <c r="E15" s="272"/>
      <c r="F15" s="272"/>
      <c r="G15" s="272"/>
      <c r="H15" s="272"/>
      <c r="I15" s="272"/>
      <c r="J15" s="272"/>
      <c r="K15" s="272"/>
      <c r="L15" s="302"/>
      <c r="M15" s="302"/>
      <c r="N15" s="302"/>
      <c r="O15" s="302"/>
      <c r="P15" s="302"/>
      <c r="Q15" s="302"/>
      <c r="R15" s="302"/>
      <c r="S15" s="302"/>
      <c r="T15" s="302"/>
      <c r="U15" s="302"/>
      <c r="V15" s="302"/>
      <c r="W15" s="302"/>
      <c r="X15" s="302"/>
      <c r="Y15" s="302"/>
      <c r="Z15" s="302"/>
      <c r="AA15" s="302"/>
      <c r="AB15" s="302"/>
      <c r="AC15" s="302"/>
      <c r="AD15" s="302"/>
      <c r="AE15" s="302"/>
      <c r="AF15" s="302"/>
      <c r="AG15" s="302"/>
      <c r="AH15" s="302"/>
      <c r="AI15" s="302"/>
      <c r="AJ15" s="302"/>
      <c r="AK15" s="302"/>
      <c r="AL15" s="302"/>
      <c r="AM15" s="302"/>
      <c r="AN15" s="302"/>
      <c r="AO15" s="302"/>
      <c r="AP15" s="302"/>
      <c r="AQ15" s="302"/>
      <c r="AR15" s="302"/>
      <c r="AS15" s="302"/>
      <c r="AT15" s="302"/>
      <c r="AU15" s="302"/>
      <c r="AV15" s="302"/>
      <c r="AW15" s="302"/>
      <c r="AX15" s="302"/>
    </row>
    <row r="16" s="296" customFormat="1" ht="20.25" customHeight="1" spans="1:50">
      <c r="A16" s="273" t="s">
        <v>366</v>
      </c>
      <c r="B16" s="274"/>
      <c r="C16" s="272"/>
      <c r="D16" s="272"/>
      <c r="E16" s="272"/>
      <c r="F16" s="272"/>
      <c r="G16" s="272"/>
      <c r="H16" s="272"/>
      <c r="I16" s="272"/>
      <c r="J16" s="272"/>
      <c r="K16" s="272"/>
      <c r="L16" s="302"/>
      <c r="M16" s="302"/>
      <c r="N16" s="302"/>
      <c r="O16" s="302"/>
      <c r="P16" s="302"/>
      <c r="Q16" s="302"/>
      <c r="R16" s="302"/>
      <c r="S16" s="302"/>
      <c r="T16" s="302"/>
      <c r="U16" s="302"/>
      <c r="V16" s="302"/>
      <c r="W16" s="302"/>
      <c r="X16" s="302"/>
      <c r="Y16" s="302"/>
      <c r="Z16" s="302"/>
      <c r="AA16" s="302"/>
      <c r="AB16" s="302"/>
      <c r="AC16" s="302"/>
      <c r="AD16" s="302"/>
      <c r="AE16" s="302"/>
      <c r="AF16" s="302"/>
      <c r="AG16" s="302"/>
      <c r="AH16" s="302"/>
      <c r="AI16" s="302"/>
      <c r="AJ16" s="302"/>
      <c r="AK16" s="302"/>
      <c r="AL16" s="302"/>
      <c r="AM16" s="302"/>
      <c r="AN16" s="302"/>
      <c r="AO16" s="302"/>
      <c r="AP16" s="302"/>
      <c r="AQ16" s="302"/>
      <c r="AR16" s="302"/>
      <c r="AS16" s="302"/>
      <c r="AT16" s="302"/>
      <c r="AU16" s="302"/>
      <c r="AV16" s="302"/>
      <c r="AW16" s="302"/>
      <c r="AX16" s="302"/>
    </row>
    <row r="17" s="296" customFormat="1" ht="20.25" customHeight="1" spans="1:50">
      <c r="A17" s="1240" t="s">
        <v>180</v>
      </c>
      <c r="B17" s="1242"/>
      <c r="C17" s="272"/>
      <c r="D17" s="272"/>
      <c r="E17" s="272"/>
      <c r="F17" s="272"/>
      <c r="G17" s="272"/>
      <c r="H17" s="272"/>
      <c r="I17" s="272"/>
      <c r="J17" s="272"/>
      <c r="K17" s="272"/>
      <c r="L17" s="302"/>
      <c r="M17" s="302"/>
      <c r="N17" s="302"/>
      <c r="O17" s="302"/>
      <c r="P17" s="302"/>
      <c r="Q17" s="302"/>
      <c r="R17" s="302"/>
      <c r="S17" s="302"/>
      <c r="T17" s="302"/>
      <c r="U17" s="302"/>
      <c r="V17" s="302"/>
      <c r="W17" s="302"/>
      <c r="X17" s="302"/>
      <c r="Y17" s="302"/>
      <c r="Z17" s="302"/>
      <c r="AA17" s="302"/>
      <c r="AB17" s="302"/>
      <c r="AC17" s="302"/>
      <c r="AD17" s="302"/>
      <c r="AE17" s="302"/>
      <c r="AF17" s="302"/>
      <c r="AG17" s="302"/>
      <c r="AH17" s="302"/>
      <c r="AI17" s="302"/>
      <c r="AJ17" s="302"/>
      <c r="AK17" s="302"/>
      <c r="AL17" s="302"/>
      <c r="AM17" s="302"/>
      <c r="AN17" s="302"/>
      <c r="AO17" s="302"/>
      <c r="AP17" s="302"/>
      <c r="AQ17" s="302"/>
      <c r="AR17" s="302"/>
      <c r="AS17" s="302"/>
      <c r="AT17" s="302"/>
      <c r="AU17" s="302"/>
      <c r="AV17" s="302"/>
      <c r="AW17" s="302"/>
      <c r="AX17" s="302"/>
    </row>
    <row r="18" ht="20.25" customHeight="1" spans="1:11">
      <c r="A18" s="278" t="e">
        <f>#REF!</f>
        <v>#REF!</v>
      </c>
      <c r="B18" s="278"/>
      <c r="C18" s="278"/>
      <c r="D18" s="278"/>
      <c r="E18" s="278"/>
      <c r="F18" s="278"/>
      <c r="G18" s="278"/>
      <c r="H18" s="278" t="e">
        <f>#REF!</f>
        <v>#REF!</v>
      </c>
      <c r="I18" s="278"/>
      <c r="J18" s="278"/>
      <c r="K18" s="278"/>
    </row>
    <row r="19" ht="20.25" customHeight="1" spans="1:11">
      <c r="A19" s="278" t="e">
        <f>#REF!</f>
        <v>#REF!</v>
      </c>
      <c r="B19" s="278"/>
      <c r="C19" s="278"/>
      <c r="D19" s="278"/>
      <c r="E19" s="278"/>
      <c r="F19" s="278"/>
      <c r="G19" s="278"/>
      <c r="H19" s="278"/>
      <c r="I19" s="278"/>
      <c r="J19" s="278"/>
      <c r="K19" s="278"/>
    </row>
    <row r="20" ht="20.25" customHeight="1"/>
  </sheetData>
  <mergeCells count="4">
    <mergeCell ref="A1:K1"/>
    <mergeCell ref="A15:B15"/>
    <mergeCell ref="A16:B16"/>
    <mergeCell ref="A17:B17"/>
  </mergeCells>
  <pageMargins left="0.78740157480315" right="0.78740157480315" top="1.45669291338583" bottom="0.590551181102362" header="0.9" footer="0.511811023622047"/>
  <pageSetup paperSize="9" orientation="landscape" horizontalDpi="600" verticalDpi="600"/>
  <headerFooter alignWithMargins="0" scaleWithDoc="0">
    <oddHeader>&amp;C&amp;"宋体,加粗"&amp;22长期股权投资评估明细表&amp;R&amp;"宋体,常规"
表&amp;"Times New Roman,常规" 4 - 4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51"/>
  <sheetViews>
    <sheetView zoomScaleSheetLayoutView="60" topLeftCell="A7" workbookViewId="0">
      <selection activeCell="A15" sqref="A15:B15"/>
    </sheetView>
  </sheetViews>
  <sheetFormatPr defaultColWidth="9" defaultRowHeight="15.75"/>
  <cols>
    <col min="1" max="1" width="4.625" style="296" customWidth="1"/>
    <col min="2" max="3" width="9.625" style="296" customWidth="1"/>
    <col min="4" max="4" width="12.625" style="296" customWidth="1"/>
    <col min="5" max="7" width="6.125" style="296" customWidth="1"/>
    <col min="8" max="8" width="5.625" style="296" customWidth="1"/>
    <col min="9" max="9" width="9.75" style="296" customWidth="1"/>
    <col min="10" max="12" width="8.625" style="296" customWidth="1"/>
    <col min="13" max="13" width="6.625" style="296" customWidth="1"/>
    <col min="14" max="14" width="8.625" style="1253" customWidth="1"/>
    <col min="15" max="15" width="4.75" style="302" customWidth="1"/>
    <col min="16" max="16" width="8.625" style="302" customWidth="1"/>
    <col min="17" max="17" width="4.625" style="302" customWidth="1"/>
    <col min="18" max="46" width="9" style="302"/>
    <col min="47" max="16384" width="9" style="296"/>
  </cols>
  <sheetData>
    <row r="1" s="1263" customFormat="1" ht="20.25" customHeight="1" spans="1:46">
      <c r="A1" s="1265" t="e">
        <f>#REF!</f>
        <v>#REF!</v>
      </c>
      <c r="B1" s="1266"/>
      <c r="C1" s="1266"/>
      <c r="D1" s="1266"/>
      <c r="E1" s="1266"/>
      <c r="F1" s="1266"/>
      <c r="G1" s="1266"/>
      <c r="H1" s="1266"/>
      <c r="I1" s="1266"/>
      <c r="J1" s="1266"/>
      <c r="K1" s="1266"/>
      <c r="L1" s="1266"/>
      <c r="M1" s="1266"/>
      <c r="N1" s="1266"/>
      <c r="O1" s="1266"/>
      <c r="P1" s="1266"/>
      <c r="Q1" s="1266"/>
      <c r="R1" s="1275"/>
      <c r="S1" s="1275"/>
      <c r="T1" s="1275"/>
      <c r="U1" s="1275"/>
      <c r="V1" s="1275"/>
      <c r="W1" s="1275"/>
      <c r="X1" s="1275"/>
      <c r="Y1" s="1275"/>
      <c r="Z1" s="1275"/>
      <c r="AA1" s="1275"/>
      <c r="AB1" s="1275"/>
      <c r="AC1" s="1275"/>
      <c r="AD1" s="1275"/>
      <c r="AE1" s="1275"/>
      <c r="AF1" s="1275"/>
      <c r="AG1" s="1275"/>
      <c r="AH1" s="1275"/>
      <c r="AI1" s="1275"/>
      <c r="AJ1" s="1275"/>
      <c r="AK1" s="1275"/>
      <c r="AL1" s="1275"/>
      <c r="AM1" s="1275"/>
      <c r="AN1" s="1275"/>
      <c r="AO1" s="1275"/>
      <c r="AP1" s="1275"/>
      <c r="AQ1" s="1275"/>
      <c r="AR1" s="1275"/>
      <c r="AS1" s="1275"/>
      <c r="AT1" s="1275"/>
    </row>
    <row r="2" s="1264" customFormat="1" ht="20.25" customHeight="1" spans="1:46">
      <c r="A2" s="1267" t="e">
        <f>#REF!</f>
        <v>#REF!</v>
      </c>
      <c r="P2" s="1271" t="e">
        <f>#REF!</f>
        <v>#REF!</v>
      </c>
      <c r="Q2" s="1266"/>
      <c r="R2" s="1266"/>
      <c r="S2" s="1276"/>
      <c r="T2" s="1276"/>
      <c r="U2" s="1276"/>
      <c r="V2" s="1276"/>
      <c r="W2" s="1276"/>
      <c r="X2" s="1276"/>
      <c r="Y2" s="1276"/>
      <c r="Z2" s="1276"/>
      <c r="AA2" s="1276"/>
      <c r="AB2" s="1276"/>
      <c r="AC2" s="1276"/>
      <c r="AD2" s="1276"/>
      <c r="AE2" s="1276"/>
      <c r="AF2" s="1276"/>
      <c r="AG2" s="1276"/>
      <c r="AH2" s="1276"/>
      <c r="AI2" s="1276"/>
      <c r="AJ2" s="1276"/>
      <c r="AK2" s="1276"/>
      <c r="AL2" s="1276"/>
      <c r="AM2" s="1276"/>
      <c r="AN2" s="1276"/>
      <c r="AO2" s="1276"/>
      <c r="AP2" s="1276"/>
      <c r="AQ2" s="1276"/>
      <c r="AR2" s="1276"/>
      <c r="AS2" s="1276"/>
      <c r="AT2" s="1276"/>
    </row>
    <row r="3" s="1245" customFormat="1" ht="40.5" customHeight="1" spans="1:46">
      <c r="A3" s="1238" t="s">
        <v>28</v>
      </c>
      <c r="B3" s="1238" t="s">
        <v>367</v>
      </c>
      <c r="C3" s="1238" t="s">
        <v>368</v>
      </c>
      <c r="D3" s="1238" t="s">
        <v>369</v>
      </c>
      <c r="E3" s="1238" t="s">
        <v>370</v>
      </c>
      <c r="F3" s="1238" t="s">
        <v>371</v>
      </c>
      <c r="G3" s="1238" t="s">
        <v>231</v>
      </c>
      <c r="H3" s="1238" t="s">
        <v>372</v>
      </c>
      <c r="I3" s="1238" t="s">
        <v>373</v>
      </c>
      <c r="J3" s="1272" t="s">
        <v>186</v>
      </c>
      <c r="K3" s="1273"/>
      <c r="L3" s="1272" t="s">
        <v>143</v>
      </c>
      <c r="M3" s="1274"/>
      <c r="N3" s="1273"/>
      <c r="O3" s="1238" t="s">
        <v>374</v>
      </c>
      <c r="P3" s="1238" t="s">
        <v>375</v>
      </c>
      <c r="Q3" s="1238" t="s">
        <v>168</v>
      </c>
      <c r="R3" s="1277"/>
      <c r="S3" s="1277"/>
      <c r="T3" s="1277"/>
      <c r="U3" s="1277"/>
      <c r="V3" s="1277"/>
      <c r="W3" s="1277"/>
      <c r="X3" s="1277"/>
      <c r="Y3" s="1277"/>
      <c r="Z3" s="1277"/>
      <c r="AA3" s="1277"/>
      <c r="AB3" s="1277"/>
      <c r="AC3" s="1277"/>
      <c r="AD3" s="1277"/>
      <c r="AE3" s="1277"/>
      <c r="AF3" s="1277"/>
      <c r="AG3" s="1277"/>
      <c r="AH3" s="1277"/>
      <c r="AI3" s="1277"/>
      <c r="AJ3" s="1277"/>
      <c r="AK3" s="1277"/>
      <c r="AL3" s="1277"/>
      <c r="AM3" s="1277"/>
      <c r="AN3" s="1277"/>
      <c r="AO3" s="1277"/>
      <c r="AP3" s="1277"/>
      <c r="AQ3" s="1277"/>
      <c r="AR3" s="1277"/>
      <c r="AS3" s="1277"/>
      <c r="AT3" s="1277"/>
    </row>
    <row r="4" s="272" customFormat="1" ht="40.5" customHeight="1" spans="1:46">
      <c r="A4" s="1239"/>
      <c r="B4" s="1239"/>
      <c r="C4" s="1239"/>
      <c r="D4" s="1239"/>
      <c r="E4" s="1239"/>
      <c r="F4" s="1239"/>
      <c r="G4" s="1239"/>
      <c r="H4" s="1239"/>
      <c r="I4" s="1239"/>
      <c r="J4" s="1239" t="s">
        <v>376</v>
      </c>
      <c r="K4" s="1245" t="s">
        <v>377</v>
      </c>
      <c r="L4" s="1245" t="s">
        <v>376</v>
      </c>
      <c r="M4" s="1245" t="s">
        <v>378</v>
      </c>
      <c r="N4" s="1245" t="s">
        <v>377</v>
      </c>
      <c r="O4" s="1239"/>
      <c r="P4" s="1239"/>
      <c r="Q4" s="1239"/>
      <c r="R4" s="301"/>
      <c r="S4" s="313"/>
      <c r="T4" s="301"/>
      <c r="U4" s="301"/>
      <c r="V4" s="301"/>
      <c r="W4" s="301"/>
      <c r="X4" s="301"/>
      <c r="Y4" s="301"/>
      <c r="Z4" s="301"/>
      <c r="AA4" s="301"/>
      <c r="AB4" s="301"/>
      <c r="AC4" s="301"/>
      <c r="AD4" s="301"/>
      <c r="AE4" s="301"/>
      <c r="AF4" s="301"/>
      <c r="AG4" s="301"/>
      <c r="AH4" s="301"/>
      <c r="AI4" s="301"/>
      <c r="AJ4" s="301"/>
      <c r="AK4" s="301"/>
      <c r="AL4" s="301"/>
      <c r="AM4" s="301"/>
      <c r="AN4" s="301"/>
      <c r="AO4" s="301"/>
      <c r="AP4" s="301"/>
      <c r="AQ4" s="301"/>
      <c r="AR4" s="301"/>
      <c r="AS4" s="301"/>
      <c r="AT4" s="301"/>
    </row>
    <row r="5" s="272" customFormat="1" ht="20.25" customHeight="1" spans="18:46">
      <c r="R5" s="301"/>
      <c r="S5" s="301"/>
      <c r="T5" s="301"/>
      <c r="U5" s="301"/>
      <c r="V5" s="301"/>
      <c r="W5" s="301"/>
      <c r="X5" s="301"/>
      <c r="Y5" s="301"/>
      <c r="Z5" s="301"/>
      <c r="AA5" s="301"/>
      <c r="AB5" s="301"/>
      <c r="AC5" s="301"/>
      <c r="AD5" s="301"/>
      <c r="AE5" s="301"/>
      <c r="AF5" s="301"/>
      <c r="AG5" s="301"/>
      <c r="AH5" s="301"/>
      <c r="AI5" s="301"/>
      <c r="AJ5" s="301"/>
      <c r="AK5" s="301"/>
      <c r="AL5" s="301"/>
      <c r="AM5" s="301"/>
      <c r="AN5" s="301"/>
      <c r="AO5" s="301"/>
      <c r="AP5" s="301"/>
      <c r="AQ5" s="301"/>
      <c r="AR5" s="301"/>
      <c r="AS5" s="301"/>
      <c r="AT5" s="301"/>
    </row>
    <row r="6" s="272" customFormat="1" ht="20.25" customHeight="1" spans="18:46">
      <c r="R6" s="301"/>
      <c r="S6" s="301"/>
      <c r="T6" s="301"/>
      <c r="U6" s="301"/>
      <c r="V6" s="301"/>
      <c r="W6" s="301"/>
      <c r="X6" s="301"/>
      <c r="Y6" s="301"/>
      <c r="Z6" s="301"/>
      <c r="AA6" s="301"/>
      <c r="AB6" s="301"/>
      <c r="AC6" s="301"/>
      <c r="AD6" s="301"/>
      <c r="AE6" s="301"/>
      <c r="AF6" s="301"/>
      <c r="AG6" s="301"/>
      <c r="AH6" s="301"/>
      <c r="AI6" s="301"/>
      <c r="AJ6" s="301"/>
      <c r="AK6" s="301"/>
      <c r="AL6" s="301"/>
      <c r="AM6" s="301"/>
      <c r="AN6" s="301"/>
      <c r="AO6" s="301"/>
      <c r="AP6" s="301"/>
      <c r="AQ6" s="301"/>
      <c r="AR6" s="301"/>
      <c r="AS6" s="301"/>
      <c r="AT6" s="301"/>
    </row>
    <row r="7" s="272" customFormat="1" ht="20.25" customHeight="1" spans="18:46">
      <c r="R7" s="301"/>
      <c r="S7" s="301"/>
      <c r="T7" s="301"/>
      <c r="U7" s="301"/>
      <c r="V7" s="301"/>
      <c r="W7" s="301"/>
      <c r="X7" s="301"/>
      <c r="Y7" s="301"/>
      <c r="Z7" s="301"/>
      <c r="AA7" s="301"/>
      <c r="AB7" s="301"/>
      <c r="AC7" s="301"/>
      <c r="AD7" s="301"/>
      <c r="AE7" s="301"/>
      <c r="AF7" s="301"/>
      <c r="AG7" s="301"/>
      <c r="AH7" s="301"/>
      <c r="AI7" s="301"/>
      <c r="AJ7" s="301"/>
      <c r="AK7" s="301"/>
      <c r="AL7" s="301"/>
      <c r="AM7" s="301"/>
      <c r="AN7" s="301"/>
      <c r="AO7" s="301"/>
      <c r="AP7" s="301"/>
      <c r="AQ7" s="301"/>
      <c r="AR7" s="301"/>
      <c r="AS7" s="301"/>
      <c r="AT7" s="301"/>
    </row>
    <row r="8" s="272" customFormat="1" ht="20.25" customHeight="1" spans="18:46">
      <c r="R8" s="301"/>
      <c r="S8" s="301"/>
      <c r="T8" s="301"/>
      <c r="U8" s="301"/>
      <c r="V8" s="301"/>
      <c r="W8" s="301"/>
      <c r="X8" s="301"/>
      <c r="Y8" s="301"/>
      <c r="Z8" s="301"/>
      <c r="AA8" s="301"/>
      <c r="AB8" s="301"/>
      <c r="AC8" s="301"/>
      <c r="AD8" s="301"/>
      <c r="AE8" s="301"/>
      <c r="AF8" s="301"/>
      <c r="AG8" s="301"/>
      <c r="AH8" s="301"/>
      <c r="AI8" s="301"/>
      <c r="AJ8" s="301"/>
      <c r="AK8" s="301"/>
      <c r="AL8" s="301"/>
      <c r="AM8" s="301"/>
      <c r="AN8" s="301"/>
      <c r="AO8" s="301"/>
      <c r="AP8" s="301"/>
      <c r="AQ8" s="301"/>
      <c r="AR8" s="301"/>
      <c r="AS8" s="301"/>
      <c r="AT8" s="301"/>
    </row>
    <row r="9" s="272" customFormat="1" ht="20.25" customHeight="1" spans="18:46">
      <c r="R9" s="301"/>
      <c r="S9" s="301"/>
      <c r="T9" s="301"/>
      <c r="U9" s="301"/>
      <c r="V9" s="301"/>
      <c r="W9" s="301"/>
      <c r="X9" s="301"/>
      <c r="Y9" s="301"/>
      <c r="Z9" s="301"/>
      <c r="AA9" s="301"/>
      <c r="AB9" s="301"/>
      <c r="AC9" s="301"/>
      <c r="AD9" s="301"/>
      <c r="AE9" s="301"/>
      <c r="AF9" s="301"/>
      <c r="AG9" s="301"/>
      <c r="AH9" s="301"/>
      <c r="AI9" s="301"/>
      <c r="AJ9" s="301"/>
      <c r="AK9" s="301"/>
      <c r="AL9" s="301"/>
      <c r="AM9" s="301"/>
      <c r="AN9" s="301"/>
      <c r="AO9" s="301"/>
      <c r="AP9" s="301"/>
      <c r="AQ9" s="301"/>
      <c r="AR9" s="301"/>
      <c r="AS9" s="301"/>
      <c r="AT9" s="301"/>
    </row>
    <row r="10" s="272" customFormat="1" ht="20.25" customHeight="1" spans="18:46">
      <c r="R10" s="301"/>
      <c r="S10" s="301"/>
      <c r="T10" s="301"/>
      <c r="U10" s="301"/>
      <c r="V10" s="301"/>
      <c r="W10" s="301"/>
      <c r="X10" s="301"/>
      <c r="Y10" s="301"/>
      <c r="Z10" s="301"/>
      <c r="AA10" s="301"/>
      <c r="AB10" s="301"/>
      <c r="AC10" s="301"/>
      <c r="AD10" s="301"/>
      <c r="AE10" s="301"/>
      <c r="AF10" s="301"/>
      <c r="AG10" s="301"/>
      <c r="AH10" s="301"/>
      <c r="AI10" s="301"/>
      <c r="AJ10" s="301"/>
      <c r="AK10" s="301"/>
      <c r="AL10" s="301"/>
      <c r="AM10" s="301"/>
      <c r="AN10" s="301"/>
      <c r="AO10" s="301"/>
      <c r="AP10" s="301"/>
      <c r="AQ10" s="301"/>
      <c r="AR10" s="301"/>
      <c r="AS10" s="301"/>
      <c r="AT10" s="301"/>
    </row>
    <row r="11" s="272" customFormat="1" ht="20.25" customHeight="1" spans="18:46">
      <c r="R11" s="301"/>
      <c r="S11" s="301"/>
      <c r="T11" s="301"/>
      <c r="U11" s="301"/>
      <c r="V11" s="301"/>
      <c r="W11" s="301"/>
      <c r="X11" s="301"/>
      <c r="Y11" s="301"/>
      <c r="Z11" s="301"/>
      <c r="AA11" s="301"/>
      <c r="AB11" s="301"/>
      <c r="AC11" s="301"/>
      <c r="AD11" s="301"/>
      <c r="AE11" s="301"/>
      <c r="AF11" s="301"/>
      <c r="AG11" s="301"/>
      <c r="AH11" s="301"/>
      <c r="AI11" s="301"/>
      <c r="AJ11" s="301"/>
      <c r="AK11" s="301"/>
      <c r="AL11" s="301"/>
      <c r="AM11" s="301"/>
      <c r="AN11" s="301"/>
      <c r="AO11" s="301"/>
      <c r="AP11" s="301"/>
      <c r="AQ11" s="301"/>
      <c r="AR11" s="301"/>
      <c r="AS11" s="301"/>
      <c r="AT11" s="301"/>
    </row>
    <row r="12" s="272" customFormat="1" ht="20.25" customHeight="1" spans="1:46">
      <c r="A12" s="1240" t="s">
        <v>180</v>
      </c>
      <c r="B12" s="1242"/>
      <c r="C12" s="1268"/>
      <c r="D12" s="1268"/>
      <c r="R12" s="301"/>
      <c r="S12" s="301"/>
      <c r="T12" s="301"/>
      <c r="U12" s="301"/>
      <c r="V12" s="301"/>
      <c r="W12" s="301"/>
      <c r="X12" s="301"/>
      <c r="Y12" s="301"/>
      <c r="Z12" s="301"/>
      <c r="AA12" s="301"/>
      <c r="AB12" s="301"/>
      <c r="AC12" s="301"/>
      <c r="AD12" s="301"/>
      <c r="AE12" s="301"/>
      <c r="AF12" s="301"/>
      <c r="AG12" s="301"/>
      <c r="AH12" s="301"/>
      <c r="AI12" s="301"/>
      <c r="AJ12" s="301"/>
      <c r="AK12" s="301"/>
      <c r="AL12" s="301"/>
      <c r="AM12" s="301"/>
      <c r="AN12" s="301"/>
      <c r="AO12" s="301"/>
      <c r="AP12" s="301"/>
      <c r="AQ12" s="301"/>
      <c r="AR12" s="301"/>
      <c r="AS12" s="301"/>
      <c r="AT12" s="301"/>
    </row>
    <row r="13" s="272" customFormat="1" ht="20.25" customHeight="1" spans="1:46">
      <c r="A13" s="1269" t="s">
        <v>379</v>
      </c>
      <c r="B13" s="1270"/>
      <c r="C13" s="1268"/>
      <c r="D13" s="1268"/>
      <c r="R13" s="301"/>
      <c r="S13" s="301"/>
      <c r="T13" s="301"/>
      <c r="U13" s="301"/>
      <c r="V13" s="301"/>
      <c r="W13" s="301"/>
      <c r="X13" s="301"/>
      <c r="Y13" s="301"/>
      <c r="Z13" s="301"/>
      <c r="AA13" s="301"/>
      <c r="AB13" s="301"/>
      <c r="AC13" s="301"/>
      <c r="AD13" s="301"/>
      <c r="AE13" s="301"/>
      <c r="AF13" s="301"/>
      <c r="AG13" s="301"/>
      <c r="AH13" s="301"/>
      <c r="AI13" s="301"/>
      <c r="AJ13" s="301"/>
      <c r="AK13" s="301"/>
      <c r="AL13" s="301"/>
      <c r="AM13" s="301"/>
      <c r="AN13" s="301"/>
      <c r="AO13" s="301"/>
      <c r="AP13" s="301"/>
      <c r="AQ13" s="301"/>
      <c r="AR13" s="301"/>
      <c r="AS13" s="301"/>
      <c r="AT13" s="301"/>
    </row>
    <row r="14" s="272" customFormat="1" ht="20.25" customHeight="1" spans="1:46">
      <c r="A14" s="1257"/>
      <c r="B14" s="1258"/>
      <c r="C14" s="1268"/>
      <c r="D14" s="1268"/>
      <c r="R14" s="301"/>
      <c r="S14" s="301"/>
      <c r="T14" s="301"/>
      <c r="U14" s="301"/>
      <c r="V14" s="301"/>
      <c r="W14" s="301"/>
      <c r="X14" s="301"/>
      <c r="Y14" s="301"/>
      <c r="Z14" s="301"/>
      <c r="AA14" s="301"/>
      <c r="AB14" s="301"/>
      <c r="AC14" s="301"/>
      <c r="AD14" s="301"/>
      <c r="AE14" s="301"/>
      <c r="AF14" s="301"/>
      <c r="AG14" s="301"/>
      <c r="AH14" s="301"/>
      <c r="AI14" s="301"/>
      <c r="AJ14" s="301"/>
      <c r="AK14" s="301"/>
      <c r="AL14" s="301"/>
      <c r="AM14" s="301"/>
      <c r="AN14" s="301"/>
      <c r="AO14" s="301"/>
      <c r="AP14" s="301"/>
      <c r="AQ14" s="301"/>
      <c r="AR14" s="301"/>
      <c r="AS14" s="301"/>
      <c r="AT14" s="301"/>
    </row>
    <row r="15" s="272" customFormat="1" ht="20.25" customHeight="1" spans="1:46">
      <c r="A15" s="1240" t="s">
        <v>180</v>
      </c>
      <c r="B15" s="1242"/>
      <c r="C15" s="1268"/>
      <c r="D15" s="1268"/>
      <c r="R15" s="301"/>
      <c r="S15" s="301"/>
      <c r="T15" s="301"/>
      <c r="U15" s="301"/>
      <c r="V15" s="301"/>
      <c r="W15" s="301"/>
      <c r="X15" s="301"/>
      <c r="Y15" s="301"/>
      <c r="Z15" s="301"/>
      <c r="AA15" s="301"/>
      <c r="AB15" s="301"/>
      <c r="AC15" s="301"/>
      <c r="AD15" s="301"/>
      <c r="AE15" s="301"/>
      <c r="AF15" s="301"/>
      <c r="AG15" s="301"/>
      <c r="AH15" s="301"/>
      <c r="AI15" s="301"/>
      <c r="AJ15" s="301"/>
      <c r="AK15" s="301"/>
      <c r="AL15" s="301"/>
      <c r="AM15" s="301"/>
      <c r="AN15" s="301"/>
      <c r="AO15" s="301"/>
      <c r="AP15" s="301"/>
      <c r="AQ15" s="301"/>
      <c r="AR15" s="301"/>
      <c r="AS15" s="301"/>
      <c r="AT15" s="301"/>
    </row>
    <row r="16" s="301" customFormat="1" ht="20.25" customHeight="1" spans="1:12">
      <c r="A16" s="301" t="e">
        <f>#REF!</f>
        <v>#REF!</v>
      </c>
      <c r="L16" s="301" t="e">
        <f>#REF!</f>
        <v>#REF!</v>
      </c>
    </row>
    <row r="17" s="301" customFormat="1" ht="20.25" customHeight="1" spans="1:1">
      <c r="A17" s="301" t="e">
        <f>#REF!</f>
        <v>#REF!</v>
      </c>
    </row>
    <row r="18" s="301" customFormat="1" ht="20.25" customHeight="1"/>
    <row r="19" s="302" customFormat="1" ht="20.25" customHeight="1"/>
    <row r="20" s="302" customFormat="1"/>
    <row r="21" s="302" customFormat="1"/>
    <row r="22" s="302" customFormat="1"/>
    <row r="23" s="302" customFormat="1"/>
    <row r="24" s="302" customFormat="1"/>
    <row r="25" s="302" customFormat="1"/>
    <row r="26" s="302" customFormat="1"/>
    <row r="27" s="302" customFormat="1"/>
    <row r="28" s="302" customFormat="1"/>
    <row r="29" s="302" customFormat="1"/>
    <row r="30" s="302" customFormat="1"/>
    <row r="31" s="302" customFormat="1"/>
    <row r="32" s="302" customFormat="1"/>
    <row r="33" s="302" customFormat="1"/>
    <row r="34" s="302" customFormat="1"/>
    <row r="35" s="302" customFormat="1"/>
    <row r="36" s="302" customFormat="1"/>
    <row r="37" s="302" customFormat="1"/>
    <row r="38" s="302" customFormat="1"/>
    <row r="39" s="302" customFormat="1"/>
    <row r="40" s="302" customFormat="1"/>
    <row r="41" s="302" customFormat="1"/>
    <row r="42" s="302" customFormat="1"/>
    <row r="43" s="302" customFormat="1"/>
    <row r="44" s="302" customFormat="1"/>
    <row r="45" s="302" customFormat="1"/>
    <row r="46" s="302" customFormat="1"/>
    <row r="47" s="302" customFormat="1"/>
    <row r="48" s="302" customFormat="1"/>
    <row r="49" s="302" customFormat="1"/>
    <row r="50" s="302" customFormat="1"/>
    <row r="51" s="302" customFormat="1"/>
  </sheetData>
  <mergeCells count="18">
    <mergeCell ref="A1:Q1"/>
    <mergeCell ref="J3:K3"/>
    <mergeCell ref="L3:N3"/>
    <mergeCell ref="A12:B12"/>
    <mergeCell ref="A15:B1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O3:O4"/>
    <mergeCell ref="P3:P4"/>
    <mergeCell ref="Q3:Q4"/>
    <mergeCell ref="A13:B14"/>
  </mergeCells>
  <pageMargins left="0.511811023622047" right="0.38" top="1.81102362204724" bottom="0.393700787401575" header="0.984251968503937" footer="0.511811023622047"/>
  <pageSetup paperSize="9" orientation="landscape" horizontalDpi="600" verticalDpi="600"/>
  <headerFooter alignWithMargins="0" scaleWithDoc="0">
    <oddHeader>&amp;C&amp;"宋体,加粗"&amp;22投资性房地产—房屋评估明细表
（采用成本法模式计量）&amp;R&amp;"宋体,常规"
表&amp;"Times New Roman,常规" 4 - 5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0"/>
  <sheetViews>
    <sheetView zoomScaleSheetLayoutView="60" workbookViewId="0">
      <selection activeCell="A18" sqref="A18:C18"/>
    </sheetView>
  </sheetViews>
  <sheetFormatPr defaultColWidth="9" defaultRowHeight="20.25" customHeight="1"/>
  <cols>
    <col min="1" max="1" width="4.625" style="296" customWidth="1"/>
    <col min="2" max="3" width="9.625" style="296" customWidth="1"/>
    <col min="4" max="4" width="12.75" style="296" customWidth="1"/>
    <col min="5" max="5" width="5.625" style="296" customWidth="1"/>
    <col min="6" max="6" width="8.625" style="296" customWidth="1"/>
    <col min="7" max="7" width="5.625" style="296" customWidth="1"/>
    <col min="8" max="8" width="8.75" style="296" hidden="1" customWidth="1"/>
    <col min="9" max="9" width="5.625" style="296" customWidth="1"/>
    <col min="10" max="10" width="9.375" style="296" customWidth="1"/>
    <col min="11" max="12" width="8.625" style="296" customWidth="1"/>
    <col min="13" max="13" width="7.125" style="296" customWidth="1"/>
    <col min="14" max="14" width="9" style="296"/>
    <col min="15" max="15" width="5.75" style="1253" customWidth="1"/>
    <col min="16" max="16" width="5.625" style="301" customWidth="1"/>
    <col min="17" max="17" width="5.625" style="272" customWidth="1"/>
    <col min="18" max="18" width="5.625" style="302" customWidth="1"/>
    <col min="19" max="27" width="9" style="302"/>
    <col min="28" max="28" width="9" style="1254"/>
    <col min="29" max="16384" width="9" style="296"/>
  </cols>
  <sheetData>
    <row r="1" s="1251" customFormat="1" customHeight="1"/>
    <row r="2" s="1251" customFormat="1" customHeight="1" spans="1:18">
      <c r="A2" s="445" t="e">
        <f>#REF!</f>
        <v>#REF!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</row>
    <row r="3" s="1251" customFormat="1" customHeight="1" spans="1:18">
      <c r="A3" s="1255" t="e">
        <f>#REF!</f>
        <v>#REF!</v>
      </c>
      <c r="B3" s="1255"/>
      <c r="C3" s="1255"/>
      <c r="D3" s="1255"/>
      <c r="E3" s="1255"/>
      <c r="F3" s="448"/>
      <c r="G3" s="445"/>
      <c r="H3" s="445"/>
      <c r="I3" s="445"/>
      <c r="J3" s="448"/>
      <c r="K3" s="445"/>
      <c r="L3" s="445"/>
      <c r="M3" s="445"/>
      <c r="N3" s="313" t="e">
        <f>#REF!</f>
        <v>#REF!</v>
      </c>
      <c r="O3" s="313"/>
      <c r="P3" s="313"/>
      <c r="Q3" s="313"/>
      <c r="R3" s="313"/>
    </row>
    <row r="4" s="1251" customFormat="1" ht="39" customHeight="1" spans="1:18">
      <c r="A4" s="445" t="e">
        <f>#REF!</f>
        <v>#REF!</v>
      </c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</row>
    <row r="5" s="1251" customFormat="1" customHeight="1" spans="1:18">
      <c r="A5" s="1255" t="e">
        <f>#REF!</f>
        <v>#REF!</v>
      </c>
      <c r="B5" s="1255"/>
      <c r="C5" s="1255"/>
      <c r="D5" s="1255"/>
      <c r="E5" s="1255"/>
      <c r="F5" s="448"/>
      <c r="G5" s="448"/>
      <c r="H5" s="448"/>
      <c r="I5" s="448"/>
      <c r="J5" s="448"/>
      <c r="K5" s="448"/>
      <c r="L5" s="448"/>
      <c r="M5" s="448"/>
      <c r="N5" s="279" t="e">
        <f>#REF!</f>
        <v>#REF!</v>
      </c>
      <c r="O5" s="279"/>
      <c r="P5" s="279"/>
      <c r="Q5" s="279"/>
      <c r="R5" s="279"/>
    </row>
    <row r="6" s="1252" customFormat="1" ht="40.5" customHeight="1" spans="1:29">
      <c r="A6" s="1256" t="s">
        <v>380</v>
      </c>
      <c r="B6" s="1256" t="s">
        <v>367</v>
      </c>
      <c r="C6" s="1256" t="s">
        <v>368</v>
      </c>
      <c r="D6" s="1256" t="s">
        <v>369</v>
      </c>
      <c r="E6" s="1256" t="s">
        <v>370</v>
      </c>
      <c r="F6" s="1256" t="s">
        <v>371</v>
      </c>
      <c r="G6" s="1256" t="s">
        <v>231</v>
      </c>
      <c r="H6" s="1256" t="s">
        <v>231</v>
      </c>
      <c r="I6" s="1256" t="s">
        <v>381</v>
      </c>
      <c r="J6" s="1256" t="s">
        <v>373</v>
      </c>
      <c r="K6" s="1257" t="s">
        <v>186</v>
      </c>
      <c r="L6" s="1258"/>
      <c r="M6" s="1257" t="s">
        <v>143</v>
      </c>
      <c r="N6" s="1259"/>
      <c r="O6" s="1258"/>
      <c r="P6" s="1256" t="s">
        <v>30</v>
      </c>
      <c r="Q6" s="1261" t="s">
        <v>243</v>
      </c>
      <c r="R6" s="1239" t="s">
        <v>168</v>
      </c>
      <c r="S6" s="302"/>
      <c r="T6" s="296"/>
      <c r="U6" s="302"/>
      <c r="V6" s="302"/>
      <c r="W6" s="302"/>
      <c r="X6" s="302"/>
      <c r="Y6" s="302"/>
      <c r="Z6" s="302"/>
      <c r="AA6" s="302"/>
      <c r="AB6" s="302"/>
      <c r="AC6" s="1254"/>
    </row>
    <row r="7" ht="40.5" customHeight="1" spans="1:29">
      <c r="A7" s="1239"/>
      <c r="B7" s="1239"/>
      <c r="C7" s="1239"/>
      <c r="D7" s="1239"/>
      <c r="E7" s="1239"/>
      <c r="F7" s="1239"/>
      <c r="G7" s="1239"/>
      <c r="H7" s="1239"/>
      <c r="I7" s="1239"/>
      <c r="J7" s="1239"/>
      <c r="K7" s="1245" t="s">
        <v>376</v>
      </c>
      <c r="L7" s="1245" t="s">
        <v>377</v>
      </c>
      <c r="M7" s="1245" t="s">
        <v>376</v>
      </c>
      <c r="N7" s="1245" t="s">
        <v>378</v>
      </c>
      <c r="O7" s="1245" t="s">
        <v>377</v>
      </c>
      <c r="P7" s="1239"/>
      <c r="Q7" s="1257"/>
      <c r="R7" s="1245"/>
      <c r="AB7" s="302"/>
      <c r="AC7" s="1254"/>
    </row>
    <row r="8" customHeight="1" spans="1:18">
      <c r="A8" s="272"/>
      <c r="B8" s="272"/>
      <c r="C8" s="272"/>
      <c r="D8" s="272"/>
      <c r="E8" s="272"/>
      <c r="F8" s="272"/>
      <c r="G8" s="272"/>
      <c r="H8" s="272"/>
      <c r="I8" s="272"/>
      <c r="J8" s="1245"/>
      <c r="K8" s="1245"/>
      <c r="L8" s="1245"/>
      <c r="M8" s="1245"/>
      <c r="N8" s="1245"/>
      <c r="O8" s="1260"/>
      <c r="P8" s="1260"/>
      <c r="R8" s="296"/>
    </row>
    <row r="9" customHeight="1" spans="1:18">
      <c r="A9" s="272"/>
      <c r="B9" s="272"/>
      <c r="C9" s="272"/>
      <c r="D9" s="272"/>
      <c r="E9" s="272"/>
      <c r="F9" s="272"/>
      <c r="G9" s="272"/>
      <c r="H9" s="272"/>
      <c r="I9" s="272"/>
      <c r="J9" s="1245"/>
      <c r="K9" s="1245"/>
      <c r="L9" s="1245"/>
      <c r="M9" s="1245"/>
      <c r="N9" s="1245"/>
      <c r="O9" s="1260"/>
      <c r="P9" s="1260"/>
      <c r="R9" s="296"/>
    </row>
    <row r="10" customHeight="1" spans="1:18">
      <c r="A10" s="272"/>
      <c r="B10" s="272"/>
      <c r="C10" s="272"/>
      <c r="D10" s="272"/>
      <c r="E10" s="272"/>
      <c r="F10" s="272"/>
      <c r="G10" s="272"/>
      <c r="H10" s="272"/>
      <c r="I10" s="272"/>
      <c r="J10" s="1245"/>
      <c r="K10" s="1245"/>
      <c r="L10" s="1245"/>
      <c r="M10" s="1245"/>
      <c r="N10" s="1245"/>
      <c r="O10" s="1260"/>
      <c r="P10" s="1260"/>
      <c r="R10" s="296"/>
    </row>
    <row r="11" customHeight="1" spans="1:18">
      <c r="A11" s="272"/>
      <c r="B11" s="272"/>
      <c r="C11" s="272"/>
      <c r="D11" s="272"/>
      <c r="E11" s="272"/>
      <c r="F11" s="272"/>
      <c r="G11" s="272"/>
      <c r="H11" s="272"/>
      <c r="I11" s="272"/>
      <c r="J11" s="1245"/>
      <c r="K11" s="1245"/>
      <c r="L11" s="1245"/>
      <c r="M11" s="1245"/>
      <c r="N11" s="1245"/>
      <c r="O11" s="1260"/>
      <c r="P11" s="1260"/>
      <c r="R11" s="296"/>
    </row>
    <row r="12" customHeight="1" spans="1:18">
      <c r="A12" s="272"/>
      <c r="B12" s="272"/>
      <c r="C12" s="272"/>
      <c r="D12" s="272"/>
      <c r="E12" s="272"/>
      <c r="F12" s="272"/>
      <c r="G12" s="272"/>
      <c r="H12" s="272"/>
      <c r="I12" s="272"/>
      <c r="J12" s="1245"/>
      <c r="K12" s="1245"/>
      <c r="L12" s="1245"/>
      <c r="M12" s="1245"/>
      <c r="N12" s="1245"/>
      <c r="O12" s="1260"/>
      <c r="P12" s="1260"/>
      <c r="R12" s="296"/>
    </row>
    <row r="13" customHeight="1" spans="1:18">
      <c r="A13" s="272"/>
      <c r="B13" s="272"/>
      <c r="C13" s="272"/>
      <c r="D13" s="272"/>
      <c r="E13" s="272"/>
      <c r="F13" s="272"/>
      <c r="G13" s="272"/>
      <c r="H13" s="272"/>
      <c r="I13" s="272"/>
      <c r="J13" s="1245"/>
      <c r="K13" s="1245"/>
      <c r="L13" s="1245"/>
      <c r="M13" s="1245"/>
      <c r="N13" s="1245"/>
      <c r="O13" s="1260"/>
      <c r="P13" s="1260"/>
      <c r="R13" s="296"/>
    </row>
    <row r="14" customHeight="1" spans="1:18">
      <c r="A14" s="272"/>
      <c r="B14" s="272"/>
      <c r="C14" s="272"/>
      <c r="D14" s="272"/>
      <c r="E14" s="272"/>
      <c r="F14" s="272"/>
      <c r="G14" s="272"/>
      <c r="H14" s="272"/>
      <c r="I14" s="272"/>
      <c r="J14" s="1245"/>
      <c r="K14" s="1245"/>
      <c r="L14" s="1245"/>
      <c r="M14" s="1245"/>
      <c r="N14" s="1245"/>
      <c r="O14" s="1260"/>
      <c r="P14" s="1260"/>
      <c r="R14" s="296"/>
    </row>
    <row r="15" customHeight="1" spans="1:18">
      <c r="A15" s="272"/>
      <c r="B15" s="272"/>
      <c r="C15" s="272"/>
      <c r="D15" s="272"/>
      <c r="E15" s="272"/>
      <c r="F15" s="272"/>
      <c r="G15" s="272"/>
      <c r="H15" s="272"/>
      <c r="I15" s="272"/>
      <c r="J15" s="1245"/>
      <c r="K15" s="1245"/>
      <c r="L15" s="1245"/>
      <c r="M15" s="1245"/>
      <c r="N15" s="1245"/>
      <c r="O15" s="1260"/>
      <c r="P15" s="1260"/>
      <c r="R15" s="296"/>
    </row>
    <row r="16" customHeight="1" spans="1:18">
      <c r="A16" s="272"/>
      <c r="B16" s="272"/>
      <c r="C16" s="272"/>
      <c r="D16" s="272"/>
      <c r="E16" s="272"/>
      <c r="F16" s="272"/>
      <c r="G16" s="272"/>
      <c r="H16" s="272"/>
      <c r="I16" s="272"/>
      <c r="J16" s="1245"/>
      <c r="K16" s="1245"/>
      <c r="L16" s="1245"/>
      <c r="M16" s="1245"/>
      <c r="N16" s="1245"/>
      <c r="O16" s="1260"/>
      <c r="P16" s="1260"/>
      <c r="R16" s="296"/>
    </row>
    <row r="17" customHeight="1" spans="1:18">
      <c r="A17" s="272"/>
      <c r="B17" s="272"/>
      <c r="C17" s="272"/>
      <c r="D17" s="272"/>
      <c r="E17" s="272"/>
      <c r="F17" s="272"/>
      <c r="G17" s="272"/>
      <c r="H17" s="272"/>
      <c r="I17" s="272"/>
      <c r="J17" s="1245"/>
      <c r="K17" s="1245"/>
      <c r="L17" s="1245"/>
      <c r="M17" s="1245"/>
      <c r="N17" s="1245"/>
      <c r="O17" s="1260"/>
      <c r="P17" s="1260"/>
      <c r="R17" s="296"/>
    </row>
    <row r="18" customHeight="1" spans="1:18">
      <c r="A18" s="1240" t="s">
        <v>175</v>
      </c>
      <c r="B18" s="1241"/>
      <c r="C18" s="1242"/>
      <c r="D18" s="272"/>
      <c r="E18" s="272"/>
      <c r="F18" s="272"/>
      <c r="G18" s="272"/>
      <c r="H18" s="272"/>
      <c r="I18" s="272"/>
      <c r="J18" s="1245"/>
      <c r="K18" s="1245"/>
      <c r="L18" s="1245"/>
      <c r="M18" s="1245"/>
      <c r="N18" s="1245"/>
      <c r="O18" s="1260"/>
      <c r="P18" s="1260"/>
      <c r="R18" s="296"/>
    </row>
    <row r="19" s="302" customFormat="1" customHeight="1" spans="1:17">
      <c r="A19" s="301" t="e">
        <f>#REF!</f>
        <v>#REF!</v>
      </c>
      <c r="B19" s="301"/>
      <c r="C19" s="301"/>
      <c r="D19" s="301"/>
      <c r="E19" s="301"/>
      <c r="F19" s="301"/>
      <c r="G19" s="301"/>
      <c r="H19" s="301"/>
      <c r="I19" s="301"/>
      <c r="J19" s="301"/>
      <c r="K19" s="301"/>
      <c r="L19" s="301" t="e">
        <f>#REF!</f>
        <v>#REF!</v>
      </c>
      <c r="M19" s="301"/>
      <c r="N19" s="301"/>
      <c r="O19" s="301"/>
      <c r="P19" s="301"/>
      <c r="Q19" s="301"/>
    </row>
    <row r="20" s="302" customFormat="1" customHeight="1" spans="1:17">
      <c r="A20" s="301" t="e">
        <f>#REF!</f>
        <v>#REF!</v>
      </c>
      <c r="B20" s="301"/>
      <c r="C20" s="301"/>
      <c r="D20" s="301"/>
      <c r="E20" s="301"/>
      <c r="F20" s="301"/>
      <c r="G20" s="301"/>
      <c r="H20" s="301"/>
      <c r="I20" s="301"/>
      <c r="J20" s="301"/>
      <c r="K20" s="301"/>
      <c r="L20" s="301"/>
      <c r="M20" s="301"/>
      <c r="N20" s="301"/>
      <c r="O20" s="301"/>
      <c r="P20" s="301"/>
      <c r="Q20" s="301"/>
    </row>
    <row r="21" s="302" customFormat="1" customHeight="1" spans="16:17">
      <c r="P21" s="301"/>
      <c r="Q21" s="301"/>
    </row>
    <row r="22" s="302" customFormat="1" customHeight="1" spans="16:17">
      <c r="P22" s="301"/>
      <c r="Q22" s="301"/>
    </row>
    <row r="23" s="302" customFormat="1" customHeight="1" spans="16:17">
      <c r="P23" s="301"/>
      <c r="Q23" s="301"/>
    </row>
    <row r="24" s="302" customFormat="1" customHeight="1" spans="16:17">
      <c r="P24" s="301"/>
      <c r="Q24" s="1262"/>
    </row>
    <row r="25" s="302" customFormat="1" customHeight="1" spans="16:17">
      <c r="P25" s="301"/>
      <c r="Q25" s="272"/>
    </row>
    <row r="26" s="302" customFormat="1" customHeight="1" spans="16:17">
      <c r="P26" s="301"/>
      <c r="Q26" s="272"/>
    </row>
    <row r="27" s="302" customFormat="1" customHeight="1" spans="16:17">
      <c r="P27" s="301"/>
      <c r="Q27" s="272"/>
    </row>
    <row r="28" s="302" customFormat="1" customHeight="1" spans="16:17">
      <c r="P28" s="301"/>
      <c r="Q28" s="272"/>
    </row>
    <row r="29" s="302" customFormat="1" customHeight="1" spans="16:17">
      <c r="P29" s="301"/>
      <c r="Q29" s="272"/>
    </row>
    <row r="30" s="1252" customFormat="1" customHeight="1" spans="16:28">
      <c r="P30" s="301"/>
      <c r="Q30" s="272"/>
      <c r="R30" s="302"/>
      <c r="S30" s="302"/>
      <c r="T30" s="302"/>
      <c r="U30" s="302"/>
      <c r="V30" s="302"/>
      <c r="W30" s="302"/>
      <c r="X30" s="302"/>
      <c r="Y30" s="302"/>
      <c r="Z30" s="302"/>
      <c r="AA30" s="302"/>
      <c r="AB30" s="1254"/>
    </row>
  </sheetData>
  <mergeCells count="22">
    <mergeCell ref="A1:XFD1"/>
    <mergeCell ref="A2:R2"/>
    <mergeCell ref="A3:E3"/>
    <mergeCell ref="N3:R3"/>
    <mergeCell ref="A4:R4"/>
    <mergeCell ref="N5:R5"/>
    <mergeCell ref="K6:L6"/>
    <mergeCell ref="M6:O6"/>
    <mergeCell ref="A18:C18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P6:P7"/>
    <mergeCell ref="Q6:Q7"/>
    <mergeCell ref="R6:R7"/>
  </mergeCells>
  <pageMargins left="0.551181102362205" right="0.47244094488189" top="1.8503937007874" bottom="0.78740157480315" header="1.22047244094488" footer="0.511811023622047"/>
  <pageSetup paperSize="9" orientation="landscape" horizontalDpi="600" verticalDpi="600"/>
  <headerFooter alignWithMargins="0" scaleWithDoc="0">
    <oddHeader>&amp;C&amp;"宋体,加粗"&amp;22投资性房地产—房屋评估明细表
（采用公允价值模式）&amp;R&amp;"宋体,常规"
表&amp;"Times New Roman,常规" 4 - 5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zoomScaleSheetLayoutView="60" topLeftCell="A7" workbookViewId="0">
      <selection activeCell="A19" sqref="A19:C19"/>
    </sheetView>
  </sheetViews>
  <sheetFormatPr defaultColWidth="9" defaultRowHeight="15.75"/>
  <cols>
    <col min="1" max="1" width="4.5" customWidth="1"/>
    <col min="2" max="2" width="7.75" customWidth="1"/>
    <col min="3" max="3" width="8.875" customWidth="1"/>
    <col min="4" max="4" width="12.875" customWidth="1"/>
    <col min="5" max="11" width="5.625" customWidth="1"/>
    <col min="12" max="15" width="8.625" customWidth="1"/>
    <col min="16" max="16" width="5.625" customWidth="1"/>
    <col min="17" max="17" width="6.25" customWidth="1"/>
  </cols>
  <sheetData>
    <row r="1" ht="20.25" customHeight="1" spans="1:17">
      <c r="A1" s="276" t="e">
        <f>#REF!</f>
        <v>#REF!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</row>
    <row r="2" ht="20.25" customHeight="1" spans="1:17">
      <c r="A2" t="e">
        <f>#REF!</f>
        <v>#REF!</v>
      </c>
      <c r="N2" s="276"/>
      <c r="O2" s="276"/>
      <c r="P2" s="276" t="e">
        <f>#REF!</f>
        <v>#REF!</v>
      </c>
      <c r="Q2" s="276"/>
    </row>
    <row r="3" ht="40.5" customHeight="1" spans="1:17">
      <c r="A3" s="1238" t="s">
        <v>28</v>
      </c>
      <c r="B3" s="1238" t="s">
        <v>382</v>
      </c>
      <c r="C3" s="1238" t="s">
        <v>383</v>
      </c>
      <c r="D3" s="1238" t="s">
        <v>384</v>
      </c>
      <c r="E3" s="1238" t="s">
        <v>385</v>
      </c>
      <c r="F3" s="1238" t="s">
        <v>386</v>
      </c>
      <c r="G3" s="1238" t="s">
        <v>387</v>
      </c>
      <c r="H3" s="1238" t="s">
        <v>388</v>
      </c>
      <c r="I3" s="1238" t="s">
        <v>389</v>
      </c>
      <c r="J3" s="1238" t="s">
        <v>390</v>
      </c>
      <c r="K3" s="1238" t="s">
        <v>391</v>
      </c>
      <c r="L3" s="1238" t="s">
        <v>296</v>
      </c>
      <c r="M3" s="1238" t="s">
        <v>186</v>
      </c>
      <c r="N3" s="1238" t="s">
        <v>143</v>
      </c>
      <c r="O3" s="1238" t="s">
        <v>9</v>
      </c>
      <c r="P3" s="1238" t="s">
        <v>30</v>
      </c>
      <c r="Q3" s="1238" t="s">
        <v>168</v>
      </c>
    </row>
    <row r="4" ht="40.5" customHeight="1" spans="1:17">
      <c r="A4" s="1239"/>
      <c r="B4" s="1239"/>
      <c r="C4" s="1239"/>
      <c r="D4" s="1239"/>
      <c r="E4" s="1239"/>
      <c r="F4" s="1239"/>
      <c r="G4" s="1239"/>
      <c r="H4" s="1239"/>
      <c r="I4" s="1239"/>
      <c r="J4" s="1239"/>
      <c r="K4" s="1239"/>
      <c r="L4" s="1239"/>
      <c r="M4" s="1239"/>
      <c r="N4" s="1239"/>
      <c r="O4" s="1239"/>
      <c r="P4" s="1239"/>
      <c r="Q4" s="1239"/>
    </row>
    <row r="5" ht="20.25" customHeight="1" spans="1:17">
      <c r="A5" s="272"/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96"/>
    </row>
    <row r="6" ht="20.25" customHeight="1" spans="1:17">
      <c r="A6" s="272"/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96"/>
    </row>
    <row r="7" ht="20.25" customHeight="1" spans="1:17">
      <c r="A7" s="272"/>
      <c r="B7" s="272"/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272"/>
      <c r="N7" s="272"/>
      <c r="O7" s="272"/>
      <c r="P7" s="272"/>
      <c r="Q7" s="296"/>
    </row>
    <row r="8" ht="20.25" customHeight="1" spans="1:17">
      <c r="A8" s="272"/>
      <c r="B8" s="272"/>
      <c r="C8" s="272"/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/>
      <c r="O8" s="272"/>
      <c r="P8" s="272"/>
      <c r="Q8" s="296"/>
    </row>
    <row r="9" ht="20.25" customHeight="1" spans="1:17">
      <c r="A9" s="272"/>
      <c r="B9" s="272"/>
      <c r="C9" s="272"/>
      <c r="D9" s="272"/>
      <c r="E9" s="272"/>
      <c r="F9" s="272"/>
      <c r="G9" s="272"/>
      <c r="H9" s="272"/>
      <c r="I9" s="272"/>
      <c r="J9" s="272"/>
      <c r="K9" s="272"/>
      <c r="L9" s="272"/>
      <c r="M9" s="272"/>
      <c r="N9" s="272"/>
      <c r="O9" s="272"/>
      <c r="P9" s="272"/>
      <c r="Q9" s="296"/>
    </row>
    <row r="10" ht="20.25" customHeight="1" spans="1:17">
      <c r="A10" s="272"/>
      <c r="B10" s="272"/>
      <c r="C10" s="272"/>
      <c r="D10" s="272"/>
      <c r="E10" s="272"/>
      <c r="F10" s="272"/>
      <c r="G10" s="272"/>
      <c r="H10" s="272"/>
      <c r="I10" s="272"/>
      <c r="J10" s="272"/>
      <c r="K10" s="272"/>
      <c r="L10" s="272"/>
      <c r="M10" s="272"/>
      <c r="N10" s="272"/>
      <c r="O10" s="272"/>
      <c r="P10" s="272"/>
      <c r="Q10" s="296"/>
    </row>
    <row r="11" ht="20.25" customHeight="1" spans="1:17">
      <c r="A11" s="272"/>
      <c r="B11" s="272"/>
      <c r="C11" s="272"/>
      <c r="D11" s="272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96"/>
    </row>
    <row r="12" ht="20.25" customHeight="1" spans="1:17">
      <c r="A12" s="272"/>
      <c r="B12" s="272"/>
      <c r="C12" s="272"/>
      <c r="D12" s="272"/>
      <c r="E12" s="272"/>
      <c r="F12" s="272"/>
      <c r="G12" s="272"/>
      <c r="H12" s="272"/>
      <c r="I12" s="272"/>
      <c r="J12" s="272"/>
      <c r="K12" s="272"/>
      <c r="L12" s="272"/>
      <c r="M12" s="272"/>
      <c r="N12" s="272"/>
      <c r="O12" s="272"/>
      <c r="P12" s="272"/>
      <c r="Q12" s="296"/>
    </row>
    <row r="13" ht="20.25" customHeight="1" spans="1:17">
      <c r="A13" s="272"/>
      <c r="B13" s="272"/>
      <c r="C13" s="272"/>
      <c r="D13" s="272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2"/>
      <c r="Q13" s="296"/>
    </row>
    <row r="14" ht="20.25" customHeight="1" spans="1:17">
      <c r="A14" s="272"/>
      <c r="B14" s="272"/>
      <c r="C14" s="272"/>
      <c r="D14" s="272"/>
      <c r="E14" s="272"/>
      <c r="F14" s="272"/>
      <c r="G14" s="272"/>
      <c r="H14" s="272"/>
      <c r="I14" s="272"/>
      <c r="J14" s="272"/>
      <c r="K14" s="272"/>
      <c r="L14" s="272"/>
      <c r="M14" s="272"/>
      <c r="N14" s="272"/>
      <c r="O14" s="272"/>
      <c r="P14" s="272"/>
      <c r="Q14" s="296"/>
    </row>
    <row r="15" ht="20.25" customHeight="1" spans="1:17">
      <c r="A15" s="272"/>
      <c r="B15" s="272"/>
      <c r="C15" s="272"/>
      <c r="D15" s="272"/>
      <c r="E15" s="272"/>
      <c r="F15" s="272"/>
      <c r="G15" s="272"/>
      <c r="H15" s="272"/>
      <c r="I15" s="272"/>
      <c r="J15" s="272"/>
      <c r="K15" s="272"/>
      <c r="L15" s="272"/>
      <c r="M15" s="272"/>
      <c r="N15" s="272"/>
      <c r="O15" s="272"/>
      <c r="P15" s="272"/>
      <c r="Q15" s="296"/>
    </row>
    <row r="16" ht="20.25" customHeight="1" spans="1:17">
      <c r="A16" s="272"/>
      <c r="B16" s="272"/>
      <c r="C16" s="272"/>
      <c r="D16" s="272"/>
      <c r="E16" s="272"/>
      <c r="F16" s="272"/>
      <c r="G16" s="272"/>
      <c r="H16" s="272"/>
      <c r="I16" s="272"/>
      <c r="J16" s="272"/>
      <c r="K16" s="272"/>
      <c r="L16" s="272"/>
      <c r="M16" s="272"/>
      <c r="N16" s="272"/>
      <c r="O16" s="272"/>
      <c r="P16" s="272"/>
      <c r="Q16" s="296"/>
    </row>
    <row r="17" ht="20.25" customHeight="1" spans="1:17">
      <c r="A17" s="1240" t="s">
        <v>180</v>
      </c>
      <c r="B17" s="1241"/>
      <c r="C17" s="1242"/>
      <c r="D17" s="272"/>
      <c r="E17" s="272"/>
      <c r="F17" s="272"/>
      <c r="G17" s="272"/>
      <c r="H17" s="272"/>
      <c r="I17" s="272"/>
      <c r="J17" s="272"/>
      <c r="K17" s="272"/>
      <c r="L17" s="272"/>
      <c r="M17" s="272"/>
      <c r="N17" s="272"/>
      <c r="O17" s="272"/>
      <c r="P17" s="272"/>
      <c r="Q17" s="296"/>
    </row>
    <row r="18" ht="20.25" customHeight="1" spans="1:17">
      <c r="A18" s="1248" t="s">
        <v>379</v>
      </c>
      <c r="B18" s="1249"/>
      <c r="C18" s="1250"/>
      <c r="D18" s="272"/>
      <c r="E18" s="272"/>
      <c r="F18" s="272"/>
      <c r="G18" s="272"/>
      <c r="H18" s="272"/>
      <c r="I18" s="272"/>
      <c r="J18" s="272"/>
      <c r="K18" s="272"/>
      <c r="L18" s="272"/>
      <c r="M18" s="272"/>
      <c r="N18" s="272"/>
      <c r="O18" s="272"/>
      <c r="P18" s="272"/>
      <c r="Q18" s="296"/>
    </row>
    <row r="19" ht="20.25" customHeight="1" spans="1:17">
      <c r="A19" s="1240" t="s">
        <v>180</v>
      </c>
      <c r="B19" s="1241"/>
      <c r="C19" s="1242"/>
      <c r="D19" s="272"/>
      <c r="E19" s="272"/>
      <c r="F19" s="272"/>
      <c r="G19" s="272"/>
      <c r="H19" s="272"/>
      <c r="I19" s="272"/>
      <c r="J19" s="272"/>
      <c r="K19" s="272"/>
      <c r="L19" s="272"/>
      <c r="M19" s="272"/>
      <c r="N19" s="272"/>
      <c r="O19" s="272"/>
      <c r="P19" s="272"/>
      <c r="Q19" s="296"/>
    </row>
    <row r="20" ht="20.25" customHeight="1" spans="1:11">
      <c r="A20" t="e">
        <f>#REF!</f>
        <v>#REF!</v>
      </c>
      <c r="K20" t="e">
        <f>#REF!</f>
        <v>#REF!</v>
      </c>
    </row>
    <row r="21" ht="20.25" customHeight="1" spans="1:1">
      <c r="A21" t="e">
        <f>#REF!</f>
        <v>#REF!</v>
      </c>
    </row>
  </sheetData>
  <mergeCells count="21">
    <mergeCell ref="A1:Q1"/>
    <mergeCell ref="A17:C17"/>
    <mergeCell ref="A18:C18"/>
    <mergeCell ref="A19:C19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printOptions horizontalCentered="1" verticalCentered="1"/>
  <pageMargins left="0.748031496062992" right="0.748031496062992" top="1.18110236220472" bottom="0.78740157480315" header="0.78740157480315" footer="0.511811023622047"/>
  <pageSetup paperSize="9" orientation="landscape" horizontalDpi="600" verticalDpi="600"/>
  <headerFooter alignWithMargins="0" scaleWithDoc="0">
    <oddHeader>&amp;C&amp;"宋体,加粗"&amp;22投资性房地产—土地使用权评估明细表（采用成本模式计算）&amp;R&amp;"宋体,常规"
表&amp;"Times New Roman,常规" 4 - 5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zoomScaleSheetLayoutView="60" workbookViewId="0">
      <pane xSplit="2" ySplit="3" topLeftCell="C4" activePane="bottomRight" state="frozenSplit"/>
      <selection/>
      <selection pane="topRight"/>
      <selection pane="bottomLeft"/>
      <selection pane="bottomRight" activeCell="B8" sqref="B8"/>
    </sheetView>
  </sheetViews>
  <sheetFormatPr defaultColWidth="9" defaultRowHeight="20.25" customHeight="1" outlineLevelCol="6"/>
  <cols>
    <col min="1" max="1" width="12.375" style="1815" customWidth="1"/>
    <col min="2" max="2" width="28.625" style="1579" customWidth="1"/>
    <col min="3" max="5" width="21.625" style="1816" customWidth="1"/>
    <col min="6" max="7" width="12.125" style="1816" customWidth="1"/>
    <col min="8" max="8" width="9" style="1579" hidden="1" customWidth="1"/>
    <col min="9" max="16384" width="9" style="1579"/>
  </cols>
  <sheetData>
    <row r="1" s="1812" customFormat="1" customHeight="1" spans="3:3">
      <c r="C1" s="1812" t="e">
        <f>#REF!</f>
        <v>#REF!</v>
      </c>
    </row>
    <row r="2" s="1813" customFormat="1" customHeight="1" spans="1:7">
      <c r="A2" s="360" t="e">
        <f>#REF!</f>
        <v>#REF!</v>
      </c>
      <c r="B2" s="360" t="s">
        <v>167</v>
      </c>
      <c r="C2" s="361"/>
      <c r="E2" s="1633"/>
      <c r="F2" s="1633"/>
      <c r="G2" s="372"/>
    </row>
    <row r="3" s="1814" customFormat="1" ht="21" customHeight="1" spans="1:7">
      <c r="A3" s="1817" t="s">
        <v>142</v>
      </c>
      <c r="B3" s="1818" t="s">
        <v>29</v>
      </c>
      <c r="C3" s="1819" t="s">
        <v>7</v>
      </c>
      <c r="D3" s="1819" t="s">
        <v>143</v>
      </c>
      <c r="E3" s="1819" t="s">
        <v>9</v>
      </c>
      <c r="F3" s="1819" t="s">
        <v>30</v>
      </c>
      <c r="G3" s="1819" t="s">
        <v>168</v>
      </c>
    </row>
    <row r="4" s="375" customFormat="1" customHeight="1" spans="1:7">
      <c r="A4" s="1820" t="s">
        <v>169</v>
      </c>
      <c r="B4" s="1734" t="s">
        <v>170</v>
      </c>
      <c r="C4" s="1821"/>
      <c r="D4" s="1821"/>
      <c r="E4" s="1822"/>
      <c r="F4" s="1822"/>
      <c r="G4" s="1822"/>
    </row>
    <row r="5" s="375" customFormat="1" customHeight="1" spans="1:7">
      <c r="A5" s="1820" t="s">
        <v>171</v>
      </c>
      <c r="B5" s="1823" t="s">
        <v>172</v>
      </c>
      <c r="C5" s="1821"/>
      <c r="D5" s="1821"/>
      <c r="E5" s="1822"/>
      <c r="F5" s="1822"/>
      <c r="G5" s="1822"/>
    </row>
    <row r="6" s="375" customFormat="1" customHeight="1" spans="1:7">
      <c r="A6" s="1820" t="s">
        <v>173</v>
      </c>
      <c r="B6" s="1734" t="s">
        <v>174</v>
      </c>
      <c r="C6" s="1821"/>
      <c r="D6" s="1821"/>
      <c r="E6" s="1822"/>
      <c r="F6" s="1822"/>
      <c r="G6" s="1822"/>
    </row>
    <row r="7" s="375" customFormat="1" customHeight="1" spans="1:7">
      <c r="A7" s="1820"/>
      <c r="B7" s="1734"/>
      <c r="C7" s="1821"/>
      <c r="D7" s="1821"/>
      <c r="E7" s="1822"/>
      <c r="F7" s="1822"/>
      <c r="G7" s="1822"/>
    </row>
    <row r="8" s="375" customFormat="1" customHeight="1" spans="1:7">
      <c r="A8" s="1820"/>
      <c r="B8" s="1824"/>
      <c r="C8" s="1821"/>
      <c r="D8" s="1821"/>
      <c r="E8" s="1822"/>
      <c r="F8" s="1822"/>
      <c r="G8" s="1822"/>
    </row>
    <row r="9" s="375" customFormat="1" customHeight="1" spans="1:7">
      <c r="A9" s="1820"/>
      <c r="B9" s="1823"/>
      <c r="C9" s="1821"/>
      <c r="D9" s="1821"/>
      <c r="E9" s="1822"/>
      <c r="F9" s="1822"/>
      <c r="G9" s="1822"/>
    </row>
    <row r="10" s="375" customFormat="1" customHeight="1" spans="1:7">
      <c r="A10" s="1820"/>
      <c r="B10" s="1823"/>
      <c r="C10" s="1821"/>
      <c r="D10" s="1821"/>
      <c r="E10" s="1822"/>
      <c r="F10" s="1822"/>
      <c r="G10" s="1822"/>
    </row>
    <row r="11" s="375" customFormat="1" customHeight="1" spans="1:7">
      <c r="A11" s="1820"/>
      <c r="B11" s="1734"/>
      <c r="C11" s="1821"/>
      <c r="D11" s="1821"/>
      <c r="E11" s="1822"/>
      <c r="F11" s="1822"/>
      <c r="G11" s="1822"/>
    </row>
    <row r="12" s="375" customFormat="1" customHeight="1" spans="1:7">
      <c r="A12" s="1820"/>
      <c r="B12" s="1734"/>
      <c r="C12" s="1821"/>
      <c r="D12" s="1821"/>
      <c r="E12" s="1822"/>
      <c r="F12" s="1822"/>
      <c r="G12" s="1822"/>
    </row>
    <row r="13" s="375" customFormat="1" customHeight="1" spans="1:7">
      <c r="A13" s="1820"/>
      <c r="B13" s="1734"/>
      <c r="C13" s="1821"/>
      <c r="D13" s="1821"/>
      <c r="E13" s="1822"/>
      <c r="F13" s="1822"/>
      <c r="G13" s="1822"/>
    </row>
    <row r="14" s="375" customFormat="1" customHeight="1" spans="1:7">
      <c r="A14" s="1820"/>
      <c r="B14" s="1734"/>
      <c r="C14" s="1821"/>
      <c r="D14" s="1821"/>
      <c r="E14" s="1822"/>
      <c r="F14" s="1822"/>
      <c r="G14" s="1822"/>
    </row>
    <row r="15" s="375" customFormat="1" customHeight="1" spans="1:7">
      <c r="A15" s="1820"/>
      <c r="B15" s="1734"/>
      <c r="C15" s="1821"/>
      <c r="D15" s="1821"/>
      <c r="E15" s="1822"/>
      <c r="F15" s="1822"/>
      <c r="G15" s="1822"/>
    </row>
    <row r="16" s="375" customFormat="1" customHeight="1" spans="1:7">
      <c r="A16" s="1820"/>
      <c r="B16" s="1824"/>
      <c r="C16" s="1821"/>
      <c r="D16" s="1821"/>
      <c r="E16" s="1822"/>
      <c r="F16" s="1822"/>
      <c r="G16" s="1822"/>
    </row>
    <row r="17" s="375" customFormat="1" customHeight="1" spans="1:7">
      <c r="A17" s="1825"/>
      <c r="B17" s="1734"/>
      <c r="C17" s="1821"/>
      <c r="D17" s="1821"/>
      <c r="E17" s="1822"/>
      <c r="F17" s="1822"/>
      <c r="G17" s="1822"/>
    </row>
    <row r="18" s="375" customFormat="1" customHeight="1" spans="1:7">
      <c r="A18" s="1711" t="s">
        <v>175</v>
      </c>
      <c r="B18" s="1712"/>
      <c r="C18" s="1821"/>
      <c r="D18" s="1821"/>
      <c r="E18" s="1822"/>
      <c r="F18" s="1822"/>
      <c r="G18" s="1822"/>
    </row>
    <row r="19" s="375" customFormat="1" customHeight="1" spans="1:7">
      <c r="A19" s="1826"/>
      <c r="C19" s="1827"/>
      <c r="D19" s="1827"/>
      <c r="E19" s="1827" t="e">
        <f>#REF!</f>
        <v>#REF!</v>
      </c>
      <c r="F19" s="1827"/>
      <c r="G19" s="1827"/>
    </row>
    <row r="20" s="375" customFormat="1" customHeight="1" spans="1:7">
      <c r="A20" s="1826"/>
      <c r="C20" s="1827"/>
      <c r="D20" s="1827"/>
      <c r="E20" s="1827"/>
      <c r="F20" s="1827"/>
      <c r="G20" s="1827"/>
    </row>
  </sheetData>
  <mergeCells count="1">
    <mergeCell ref="A18:B18"/>
  </mergeCells>
  <printOptions horizontalCentered="1"/>
  <pageMargins left="0.67" right="0.48" top="1.6" bottom="0.21" header="1.05" footer="0.16"/>
  <pageSetup paperSize="9" orientation="landscape" horizontalDpi="180" verticalDpi="180"/>
  <headerFooter alignWithMargins="0" scaleWithDoc="0">
    <oddHeader>&amp;C&amp;"宋体,加粗"&amp;22货币资金评估汇总表&amp;R
&amp;"宋体,常规"表&amp;"Times New Roman,常规" 3 - 1
&amp;"宋体,常规"金额单位：人民币元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zoomScaleSheetLayoutView="60" workbookViewId="0">
      <selection activeCell="A18" sqref="A18:D18"/>
    </sheetView>
  </sheetViews>
  <sheetFormatPr defaultColWidth="9" defaultRowHeight="15.75"/>
  <cols>
    <col min="1" max="1" width="4.625" customWidth="1"/>
    <col min="2" max="2" width="7" customWidth="1"/>
    <col min="3" max="3" width="8.625" customWidth="1"/>
    <col min="4" max="4" width="13.125" customWidth="1"/>
    <col min="5" max="10" width="5.625" customWidth="1"/>
    <col min="11" max="11" width="6.75" customWidth="1"/>
    <col min="16" max="16" width="6.25" customWidth="1"/>
    <col min="17" max="17" width="6.625" customWidth="1"/>
  </cols>
  <sheetData>
    <row r="1" ht="20.25" customHeight="1" spans="1:17">
      <c r="A1" s="277" t="e">
        <f>#REF!</f>
        <v>#REF!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</row>
    <row r="2" ht="20.25" customHeight="1" spans="1:19">
      <c r="A2" s="278" t="e">
        <f>#REF!</f>
        <v>#REF!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1243"/>
      <c r="P2" s="1243"/>
      <c r="Q2" s="1243" t="e">
        <f>#REF!</f>
        <v>#REF!</v>
      </c>
      <c r="R2" s="1244"/>
      <c r="S2" s="1244"/>
    </row>
    <row r="3" ht="40.5" customHeight="1" spans="1:18">
      <c r="A3" s="1238" t="s">
        <v>28</v>
      </c>
      <c r="B3" s="1238" t="s">
        <v>382</v>
      </c>
      <c r="C3" s="1238" t="s">
        <v>383</v>
      </c>
      <c r="D3" s="1238" t="s">
        <v>369</v>
      </c>
      <c r="E3" s="1238" t="s">
        <v>385</v>
      </c>
      <c r="F3" s="1238" t="s">
        <v>386</v>
      </c>
      <c r="G3" s="1238" t="s">
        <v>387</v>
      </c>
      <c r="H3" s="1238" t="s">
        <v>388</v>
      </c>
      <c r="I3" s="1238" t="s">
        <v>389</v>
      </c>
      <c r="J3" s="1238" t="s">
        <v>390</v>
      </c>
      <c r="K3" s="1238" t="s">
        <v>392</v>
      </c>
      <c r="L3" s="1238" t="s">
        <v>393</v>
      </c>
      <c r="M3" s="1238" t="s">
        <v>186</v>
      </c>
      <c r="N3" s="1238" t="s">
        <v>143</v>
      </c>
      <c r="O3" s="1238" t="s">
        <v>9</v>
      </c>
      <c r="P3" s="1238" t="s">
        <v>30</v>
      </c>
      <c r="Q3" s="1245" t="s">
        <v>168</v>
      </c>
      <c r="R3" s="1246"/>
    </row>
    <row r="4" ht="40.5" customHeight="1" spans="1:18">
      <c r="A4" s="1239"/>
      <c r="B4" s="1239"/>
      <c r="C4" s="1239"/>
      <c r="D4" s="1239"/>
      <c r="E4" s="1239"/>
      <c r="F4" s="1239"/>
      <c r="G4" s="1239"/>
      <c r="H4" s="1239"/>
      <c r="I4" s="1239"/>
      <c r="J4" s="1239"/>
      <c r="K4" s="1239"/>
      <c r="L4" s="1239"/>
      <c r="M4" s="1239"/>
      <c r="N4" s="1239"/>
      <c r="O4" s="1239"/>
      <c r="P4" s="1239"/>
      <c r="Q4" s="1245"/>
      <c r="R4" s="1246"/>
    </row>
    <row r="5" ht="20.25" customHeight="1" spans="1:18">
      <c r="A5" s="272"/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1247"/>
    </row>
    <row r="6" ht="20.25" customHeight="1" spans="1:18">
      <c r="A6" s="272"/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1247"/>
    </row>
    <row r="7" ht="20.25" customHeight="1" spans="1:18">
      <c r="A7" s="272"/>
      <c r="B7" s="272"/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272"/>
      <c r="N7" s="272"/>
      <c r="O7" s="272"/>
      <c r="P7" s="272"/>
      <c r="Q7" s="272"/>
      <c r="R7" s="1247"/>
    </row>
    <row r="8" ht="20.25" customHeight="1" spans="1:18">
      <c r="A8" s="272"/>
      <c r="B8" s="272"/>
      <c r="C8" s="272"/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/>
      <c r="O8" s="272"/>
      <c r="P8" s="272"/>
      <c r="Q8" s="272"/>
      <c r="R8" s="1247"/>
    </row>
    <row r="9" ht="20.25" customHeight="1" spans="1:18">
      <c r="A9" s="272"/>
      <c r="B9" s="272"/>
      <c r="C9" s="272"/>
      <c r="D9" s="272"/>
      <c r="E9" s="272"/>
      <c r="F9" s="272"/>
      <c r="G9" s="272"/>
      <c r="H9" s="272"/>
      <c r="I9" s="272"/>
      <c r="J9" s="272"/>
      <c r="K9" s="272"/>
      <c r="L9" s="272"/>
      <c r="M9" s="272"/>
      <c r="N9" s="272"/>
      <c r="O9" s="272"/>
      <c r="P9" s="272"/>
      <c r="Q9" s="272"/>
      <c r="R9" s="1247"/>
    </row>
    <row r="10" ht="20.25" customHeight="1" spans="1:18">
      <c r="A10" s="272"/>
      <c r="B10" s="272"/>
      <c r="C10" s="272"/>
      <c r="D10" s="272"/>
      <c r="E10" s="272"/>
      <c r="F10" s="272"/>
      <c r="G10" s="272"/>
      <c r="H10" s="272"/>
      <c r="I10" s="272"/>
      <c r="J10" s="272"/>
      <c r="K10" s="272"/>
      <c r="L10" s="272"/>
      <c r="M10" s="272"/>
      <c r="N10" s="272"/>
      <c r="O10" s="272"/>
      <c r="P10" s="272"/>
      <c r="Q10" s="272"/>
      <c r="R10" s="1247"/>
    </row>
    <row r="11" ht="20.25" customHeight="1" spans="1:18">
      <c r="A11" s="272"/>
      <c r="B11" s="272"/>
      <c r="C11" s="272"/>
      <c r="D11" s="272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  <c r="R11" s="1247"/>
    </row>
    <row r="12" ht="20.25" customHeight="1" spans="1:18">
      <c r="A12" s="272"/>
      <c r="B12" s="272"/>
      <c r="C12" s="272"/>
      <c r="D12" s="272"/>
      <c r="E12" s="272"/>
      <c r="F12" s="272"/>
      <c r="G12" s="272"/>
      <c r="H12" s="272"/>
      <c r="I12" s="272"/>
      <c r="J12" s="272"/>
      <c r="K12" s="272"/>
      <c r="L12" s="272"/>
      <c r="M12" s="272"/>
      <c r="N12" s="272"/>
      <c r="O12" s="272"/>
      <c r="P12" s="272"/>
      <c r="Q12" s="272"/>
      <c r="R12" s="1247"/>
    </row>
    <row r="13" ht="20.25" customHeight="1" spans="1:18">
      <c r="A13" s="272"/>
      <c r="B13" s="272"/>
      <c r="C13" s="272"/>
      <c r="D13" s="272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2"/>
      <c r="Q13" s="272"/>
      <c r="R13" s="1247"/>
    </row>
    <row r="14" ht="20.25" customHeight="1" spans="1:18">
      <c r="A14" s="272"/>
      <c r="B14" s="272"/>
      <c r="C14" s="272"/>
      <c r="D14" s="272"/>
      <c r="E14" s="272"/>
      <c r="F14" s="272"/>
      <c r="G14" s="272"/>
      <c r="H14" s="272"/>
      <c r="I14" s="272"/>
      <c r="J14" s="272"/>
      <c r="K14" s="272"/>
      <c r="L14" s="272"/>
      <c r="M14" s="272"/>
      <c r="N14" s="272"/>
      <c r="O14" s="272"/>
      <c r="P14" s="272"/>
      <c r="Q14" s="272"/>
      <c r="R14" s="1247"/>
    </row>
    <row r="15" ht="20.25" customHeight="1" spans="1:18">
      <c r="A15" s="272"/>
      <c r="B15" s="272"/>
      <c r="C15" s="272"/>
      <c r="D15" s="272"/>
      <c r="E15" s="272"/>
      <c r="F15" s="272"/>
      <c r="G15" s="272"/>
      <c r="H15" s="272"/>
      <c r="I15" s="272"/>
      <c r="J15" s="272"/>
      <c r="K15" s="272"/>
      <c r="L15" s="272"/>
      <c r="M15" s="272"/>
      <c r="N15" s="272"/>
      <c r="O15" s="272"/>
      <c r="P15" s="272"/>
      <c r="Q15" s="272"/>
      <c r="R15" s="1247"/>
    </row>
    <row r="16" ht="20.25" customHeight="1" spans="1:18">
      <c r="A16" s="272"/>
      <c r="B16" s="272"/>
      <c r="C16" s="272"/>
      <c r="D16" s="272"/>
      <c r="E16" s="272"/>
      <c r="F16" s="272"/>
      <c r="G16" s="272"/>
      <c r="H16" s="272"/>
      <c r="I16" s="272"/>
      <c r="J16" s="272"/>
      <c r="K16" s="272"/>
      <c r="L16" s="272"/>
      <c r="M16" s="272"/>
      <c r="N16" s="272"/>
      <c r="O16" s="272"/>
      <c r="P16" s="272"/>
      <c r="Q16" s="272"/>
      <c r="R16" s="1247"/>
    </row>
    <row r="17" ht="20.25" customHeight="1" spans="1:18">
      <c r="A17" s="272"/>
      <c r="B17" s="272"/>
      <c r="C17" s="272"/>
      <c r="D17" s="272"/>
      <c r="E17" s="272"/>
      <c r="F17" s="272"/>
      <c r="G17" s="272"/>
      <c r="H17" s="272"/>
      <c r="I17" s="272"/>
      <c r="J17" s="272"/>
      <c r="K17" s="272"/>
      <c r="L17" s="272"/>
      <c r="M17" s="272"/>
      <c r="N17" s="272"/>
      <c r="O17" s="272"/>
      <c r="P17" s="272"/>
      <c r="Q17" s="272"/>
      <c r="R17" s="1247"/>
    </row>
    <row r="18" ht="20.25" customHeight="1" spans="1:18">
      <c r="A18" s="1240" t="s">
        <v>211</v>
      </c>
      <c r="B18" s="1241"/>
      <c r="C18" s="1241"/>
      <c r="D18" s="1242"/>
      <c r="E18" s="272"/>
      <c r="F18" s="272"/>
      <c r="G18" s="272"/>
      <c r="H18" s="272"/>
      <c r="I18" s="272"/>
      <c r="J18" s="272"/>
      <c r="K18" s="272"/>
      <c r="L18" s="272"/>
      <c r="M18" s="272"/>
      <c r="N18" s="272"/>
      <c r="O18" s="272"/>
      <c r="P18" s="272"/>
      <c r="Q18" s="272"/>
      <c r="R18" s="1247"/>
    </row>
    <row r="19" ht="20.25" customHeight="1" spans="1:17">
      <c r="A19" s="278" t="e">
        <f>#REF!</f>
        <v>#REF!</v>
      </c>
      <c r="B19" s="278"/>
      <c r="C19" s="278"/>
      <c r="D19" s="278"/>
      <c r="E19" s="278"/>
      <c r="F19" s="278"/>
      <c r="G19" s="278"/>
      <c r="H19" s="278"/>
      <c r="I19" s="278"/>
      <c r="J19" s="278"/>
      <c r="K19" s="278"/>
      <c r="L19" s="278"/>
      <c r="M19" s="278" t="e">
        <f>#REF!</f>
        <v>#REF!</v>
      </c>
      <c r="N19" s="278"/>
      <c r="O19" s="278"/>
      <c r="P19" s="278"/>
      <c r="Q19" s="278"/>
    </row>
    <row r="20" ht="20.25" customHeight="1" spans="1:17">
      <c r="A20" s="278" t="e">
        <f>#REF!</f>
        <v>#REF!</v>
      </c>
      <c r="B20" s="278"/>
      <c r="C20" s="278"/>
      <c r="D20" s="278"/>
      <c r="E20" s="278"/>
      <c r="F20" s="278"/>
      <c r="G20" s="278"/>
      <c r="H20" s="278"/>
      <c r="I20" s="278"/>
      <c r="J20" s="278"/>
      <c r="K20" s="278"/>
      <c r="L20" s="278"/>
      <c r="M20" s="278"/>
      <c r="N20" s="278"/>
      <c r="O20" s="278"/>
      <c r="P20" s="278"/>
      <c r="Q20" s="278"/>
    </row>
  </sheetData>
  <mergeCells count="19">
    <mergeCell ref="A1:Q1"/>
    <mergeCell ref="A18:D1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printOptions horizontalCentered="1" verticalCentered="1"/>
  <pageMargins left="0.511811023622047" right="0.47244094488189" top="0.78740157480315" bottom="0.511811023622047" header="0.78740157480315" footer="0.748031496062992"/>
  <pageSetup paperSize="9" orientation="landscape" horizontalDpi="600" verticalDpi="600"/>
  <headerFooter alignWithMargins="0" scaleWithDoc="0">
    <oddHeader>&amp;C&amp;"宋体,加粗"&amp;22投资性房地产—土地使用权评估明细表（采用公允价值模式计算）&amp;R&amp;"宋体,常规"
表&amp;"Times New Roman,常规" 4 - 5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2"/>
  <sheetViews>
    <sheetView zoomScaleSheetLayoutView="60" workbookViewId="0">
      <pane xSplit="3" ySplit="4" topLeftCell="D5" activePane="bottomRight" state="frozenSplit"/>
      <selection/>
      <selection pane="topRight"/>
      <selection pane="bottomLeft"/>
      <selection pane="bottomRight" activeCell="L18" sqref="L18"/>
    </sheetView>
  </sheetViews>
  <sheetFormatPr defaultColWidth="9" defaultRowHeight="26.25" customHeight="1"/>
  <cols>
    <col min="1" max="1" width="3.125" style="974" customWidth="1"/>
    <col min="2" max="2" width="4.875" style="974" customWidth="1"/>
    <col min="3" max="3" width="17.125" style="974" customWidth="1"/>
    <col min="4" max="4" width="5.375" style="974" customWidth="1"/>
    <col min="5" max="5" width="7.75" style="1117" customWidth="1"/>
    <col min="6" max="6" width="4" style="1118" customWidth="1"/>
    <col min="7" max="7" width="9.75" style="978" customWidth="1"/>
    <col min="8" max="8" width="8.125" style="974" customWidth="1"/>
    <col min="9" max="9" width="9.125" style="1119" customWidth="1"/>
    <col min="10" max="10" width="9.75" style="1119" customWidth="1"/>
    <col min="11" max="11" width="13.75" style="1120" customWidth="1"/>
    <col min="12" max="12" width="4.875" style="1121" customWidth="1"/>
    <col min="13" max="13" width="14" style="1120" customWidth="1"/>
    <col min="14" max="14" width="4.75" style="972" customWidth="1"/>
    <col min="15" max="15" width="9.75" style="972" customWidth="1"/>
    <col min="16" max="16" width="5.375" style="972" customWidth="1"/>
    <col min="17" max="17" width="57.875" style="970" customWidth="1"/>
    <col min="18" max="18" width="4.375" style="972" customWidth="1"/>
    <col min="19" max="19" width="18" style="972" customWidth="1"/>
    <col min="20" max="20" width="8.375" style="972" customWidth="1"/>
    <col min="21" max="21" width="7.25" style="1122" customWidth="1"/>
    <col min="22" max="22" width="8.5" style="972" customWidth="1"/>
    <col min="23" max="23" width="7" style="1122" customWidth="1"/>
    <col min="24" max="24" width="8.5" style="1122" customWidth="1"/>
    <col min="25" max="25" width="9.25" style="1122" customWidth="1"/>
    <col min="26" max="26" width="9.25" style="972" customWidth="1"/>
    <col min="27" max="27" width="14.625" style="972" customWidth="1"/>
    <col min="28" max="28" width="9.5" style="1123" customWidth="1"/>
    <col min="29" max="29" width="14.5" style="977" customWidth="1"/>
    <col min="30" max="30" width="18.375" style="977" customWidth="1"/>
    <col min="31" max="31" width="9.125" style="977" customWidth="1"/>
    <col min="32" max="32" width="8" style="972" customWidth="1"/>
    <col min="33" max="33" width="9.25" style="972" customWidth="1"/>
    <col min="34" max="34" width="8" style="972" customWidth="1"/>
    <col min="35" max="35" width="6" style="972" customWidth="1"/>
    <col min="36" max="36" width="8" style="972" customWidth="1"/>
    <col min="37" max="38" width="9.25" style="972" customWidth="1"/>
    <col min="39" max="39" width="12" style="972" customWidth="1"/>
    <col min="40" max="16384" width="8" style="972" customWidth="1"/>
  </cols>
  <sheetData>
    <row r="1" s="966" customFormat="1" ht="20.25" customHeight="1" spans="1:39">
      <c r="A1" s="981" t="e">
        <f>#REF!</f>
        <v>#REF!</v>
      </c>
      <c r="B1" s="981"/>
      <c r="C1" s="981"/>
      <c r="D1" s="981"/>
      <c r="E1" s="981"/>
      <c r="F1" s="981"/>
      <c r="G1" s="981"/>
      <c r="H1" s="981"/>
      <c r="I1" s="981"/>
      <c r="J1" s="981"/>
      <c r="K1" s="981"/>
      <c r="L1" s="981"/>
      <c r="M1" s="981"/>
      <c r="N1" s="981"/>
      <c r="O1" s="981"/>
      <c r="P1" s="981"/>
      <c r="Q1" s="1192"/>
      <c r="R1" s="1193" t="s">
        <v>394</v>
      </c>
      <c r="S1" s="1193"/>
      <c r="T1" s="1193"/>
      <c r="U1" s="1193"/>
      <c r="V1" s="1193"/>
      <c r="W1" s="1193"/>
      <c r="X1" s="1193"/>
      <c r="Y1" s="1193"/>
      <c r="Z1" s="1193"/>
      <c r="AA1" s="1193"/>
      <c r="AB1" s="1193"/>
      <c r="AC1" s="1193"/>
      <c r="AD1" s="1193" t="s">
        <v>395</v>
      </c>
      <c r="AE1" s="1193"/>
      <c r="AF1" s="1193"/>
      <c r="AG1" s="1193"/>
      <c r="AH1" s="1193"/>
      <c r="AI1" s="1193"/>
      <c r="AJ1" s="1193"/>
      <c r="AK1" s="1193"/>
      <c r="AL1" s="1193"/>
      <c r="AM1" s="1193"/>
    </row>
    <row r="2" s="966" customFormat="1" ht="20.25" customHeight="1" spans="1:34">
      <c r="A2" s="1124" t="e">
        <f>#REF!</f>
        <v>#REF!</v>
      </c>
      <c r="B2" s="1124"/>
      <c r="C2" s="981"/>
      <c r="D2" s="981"/>
      <c r="E2" s="1125"/>
      <c r="F2" s="1126"/>
      <c r="G2" s="1127"/>
      <c r="H2" s="981"/>
      <c r="I2" s="1160"/>
      <c r="J2" s="1160"/>
      <c r="K2" s="1161"/>
      <c r="L2" s="1162" t="s">
        <v>396</v>
      </c>
      <c r="M2" s="1163"/>
      <c r="N2" s="1163"/>
      <c r="O2" s="1163"/>
      <c r="P2" s="1163"/>
      <c r="Q2" s="1194"/>
      <c r="R2" s="982"/>
      <c r="S2" s="982"/>
      <c r="T2" s="982"/>
      <c r="U2" s="982"/>
      <c r="V2" s="982"/>
      <c r="W2" s="982"/>
      <c r="X2" s="982"/>
      <c r="Y2" s="982"/>
      <c r="Z2" s="982"/>
      <c r="AA2" s="982"/>
      <c r="AB2" s="982"/>
      <c r="AC2" s="1220"/>
      <c r="AD2" s="1221" t="s">
        <v>397</v>
      </c>
      <c r="AE2" s="1221"/>
      <c r="AF2" s="1221"/>
      <c r="AG2" s="1221"/>
      <c r="AH2" s="1221"/>
    </row>
    <row r="3" s="1116" customFormat="1" ht="20.25" customHeight="1" spans="1:39">
      <c r="A3" s="983" t="s">
        <v>28</v>
      </c>
      <c r="B3" s="983" t="s">
        <v>398</v>
      </c>
      <c r="C3" s="984" t="s">
        <v>399</v>
      </c>
      <c r="D3" s="984" t="s">
        <v>370</v>
      </c>
      <c r="E3" s="571" t="s">
        <v>400</v>
      </c>
      <c r="F3" s="1128" t="s">
        <v>231</v>
      </c>
      <c r="G3" s="1129" t="s">
        <v>401</v>
      </c>
      <c r="H3" s="983" t="s">
        <v>402</v>
      </c>
      <c r="I3" s="984" t="s">
        <v>7</v>
      </c>
      <c r="J3" s="988"/>
      <c r="K3" s="1164" t="s">
        <v>143</v>
      </c>
      <c r="L3" s="1165"/>
      <c r="M3" s="1166"/>
      <c r="N3" s="983" t="s">
        <v>403</v>
      </c>
      <c r="O3" s="983" t="s">
        <v>243</v>
      </c>
      <c r="P3" s="983" t="s">
        <v>168</v>
      </c>
      <c r="Q3" s="1195"/>
      <c r="R3" s="983" t="s">
        <v>404</v>
      </c>
      <c r="S3" s="983" t="s">
        <v>399</v>
      </c>
      <c r="T3" s="1196" t="s">
        <v>405</v>
      </c>
      <c r="U3" s="1197"/>
      <c r="V3" s="1197"/>
      <c r="W3" s="1197"/>
      <c r="X3" s="1197"/>
      <c r="Y3" s="1197"/>
      <c r="Z3" s="1197"/>
      <c r="AA3" s="1197"/>
      <c r="AB3" s="1197"/>
      <c r="AC3" s="1222"/>
      <c r="AD3" s="1100" t="s">
        <v>406</v>
      </c>
      <c r="AE3" s="1100"/>
      <c r="AF3" s="1100"/>
      <c r="AG3" s="1100"/>
      <c r="AH3" s="1100"/>
      <c r="AI3" s="1100"/>
      <c r="AJ3" s="1100"/>
      <c r="AK3" s="1100"/>
      <c r="AL3" s="1100"/>
      <c r="AM3" s="1100"/>
    </row>
    <row r="4" s="1116" customFormat="1" ht="37.5" customHeight="1" spans="1:39">
      <c r="A4" s="987"/>
      <c r="B4" s="987"/>
      <c r="C4" s="988"/>
      <c r="D4" s="988"/>
      <c r="E4" s="884"/>
      <c r="F4" s="1130"/>
      <c r="G4" s="1131"/>
      <c r="H4" s="1132" t="s">
        <v>407</v>
      </c>
      <c r="I4" s="984" t="s">
        <v>376</v>
      </c>
      <c r="J4" s="984" t="s">
        <v>377</v>
      </c>
      <c r="K4" s="1051" t="s">
        <v>376</v>
      </c>
      <c r="L4" s="984" t="s">
        <v>408</v>
      </c>
      <c r="M4" s="1051" t="s">
        <v>377</v>
      </c>
      <c r="N4" s="987"/>
      <c r="O4" s="1167" t="s">
        <v>409</v>
      </c>
      <c r="P4" s="987"/>
      <c r="Q4" s="1198"/>
      <c r="R4" s="1132"/>
      <c r="S4" s="1199"/>
      <c r="T4" s="1101" t="s">
        <v>236</v>
      </c>
      <c r="U4" s="1052" t="s">
        <v>410</v>
      </c>
      <c r="V4" s="1101" t="s">
        <v>411</v>
      </c>
      <c r="W4" s="1052" t="s">
        <v>412</v>
      </c>
      <c r="X4" s="1101" t="s">
        <v>411</v>
      </c>
      <c r="Y4" s="1101" t="s">
        <v>413</v>
      </c>
      <c r="Z4" s="1101" t="s">
        <v>414</v>
      </c>
      <c r="AA4" s="1101" t="s">
        <v>415</v>
      </c>
      <c r="AB4" s="1223" t="s">
        <v>416</v>
      </c>
      <c r="AC4" s="1101" t="s">
        <v>417</v>
      </c>
      <c r="AD4" s="1101" t="s">
        <v>399</v>
      </c>
      <c r="AE4" s="1101" t="s">
        <v>371</v>
      </c>
      <c r="AF4" s="835" t="s">
        <v>418</v>
      </c>
      <c r="AG4" s="835" t="s">
        <v>419</v>
      </c>
      <c r="AH4" s="835" t="s">
        <v>420</v>
      </c>
      <c r="AI4" s="1235" t="s">
        <v>421</v>
      </c>
      <c r="AJ4" s="835" t="s">
        <v>422</v>
      </c>
      <c r="AK4" s="835" t="s">
        <v>423</v>
      </c>
      <c r="AL4" s="835" t="s">
        <v>422</v>
      </c>
      <c r="AM4" s="1235" t="s">
        <v>406</v>
      </c>
    </row>
    <row r="5" s="967" customFormat="1" ht="19.5" customHeight="1" spans="1:39">
      <c r="A5" s="1106"/>
      <c r="B5" s="1133"/>
      <c r="C5" s="1080"/>
      <c r="D5" s="1078"/>
      <c r="E5" s="1134"/>
      <c r="F5" s="1135"/>
      <c r="G5" s="1104"/>
      <c r="H5" s="1136"/>
      <c r="I5" s="1168"/>
      <c r="J5" s="1168"/>
      <c r="K5" s="1169"/>
      <c r="L5" s="1170"/>
      <c r="M5" s="1169"/>
      <c r="N5" s="1171"/>
      <c r="O5" s="1171"/>
      <c r="P5" s="1172"/>
      <c r="Q5" s="1200"/>
      <c r="R5" s="984"/>
      <c r="S5" s="1080"/>
      <c r="T5" s="1201"/>
      <c r="U5" s="1202"/>
      <c r="V5" s="1201"/>
      <c r="W5" s="1202"/>
      <c r="X5" s="1201"/>
      <c r="Y5" s="1201"/>
      <c r="Z5" s="1201"/>
      <c r="AA5" s="1201"/>
      <c r="AB5" s="1224"/>
      <c r="AC5" s="1201"/>
      <c r="AD5" s="1201"/>
      <c r="AE5" s="1134"/>
      <c r="AF5" s="988"/>
      <c r="AG5" s="988"/>
      <c r="AH5" s="988"/>
      <c r="AI5" s="1236"/>
      <c r="AJ5" s="988"/>
      <c r="AK5" s="988"/>
      <c r="AL5" s="988"/>
      <c r="AM5" s="1236"/>
    </row>
    <row r="6" s="967" customFormat="1" ht="19.5" customHeight="1" spans="1:39">
      <c r="A6" s="1106"/>
      <c r="B6" s="1079"/>
      <c r="C6" s="1080"/>
      <c r="D6" s="1078"/>
      <c r="E6" s="1134"/>
      <c r="F6" s="1135"/>
      <c r="G6" s="1104"/>
      <c r="H6" s="1136"/>
      <c r="I6" s="1173"/>
      <c r="J6" s="1173"/>
      <c r="K6" s="1169"/>
      <c r="L6" s="1170"/>
      <c r="M6" s="1169"/>
      <c r="N6" s="1174"/>
      <c r="O6" s="1174"/>
      <c r="P6" s="1172"/>
      <c r="Q6" s="1200"/>
      <c r="R6" s="1078"/>
      <c r="S6" s="1080"/>
      <c r="T6" s="1203"/>
      <c r="U6" s="1202"/>
      <c r="V6" s="1201"/>
      <c r="W6" s="1202"/>
      <c r="X6" s="1201"/>
      <c r="Y6" s="1201"/>
      <c r="Z6" s="1201"/>
      <c r="AA6" s="1201"/>
      <c r="AB6" s="1224"/>
      <c r="AC6" s="1201"/>
      <c r="AD6" s="1201"/>
      <c r="AE6" s="1134"/>
      <c r="AF6" s="1106"/>
      <c r="AG6" s="1106"/>
      <c r="AH6" s="988"/>
      <c r="AI6" s="1236"/>
      <c r="AJ6" s="988"/>
      <c r="AK6" s="1106"/>
      <c r="AL6" s="988"/>
      <c r="AM6" s="1236"/>
    </row>
    <row r="7" s="967" customFormat="1" ht="19.5" customHeight="1" spans="1:39">
      <c r="A7" s="1106"/>
      <c r="B7" s="1079"/>
      <c r="C7" s="1080"/>
      <c r="D7" s="1078"/>
      <c r="E7" s="1134"/>
      <c r="F7" s="1135"/>
      <c r="G7" s="1104"/>
      <c r="H7" s="1136"/>
      <c r="I7" s="1173"/>
      <c r="J7" s="1173"/>
      <c r="K7" s="1169"/>
      <c r="L7" s="1170"/>
      <c r="M7" s="1169"/>
      <c r="N7" s="1174"/>
      <c r="O7" s="1174"/>
      <c r="P7" s="1172"/>
      <c r="Q7" s="1200"/>
      <c r="R7" s="984"/>
      <c r="S7" s="1080"/>
      <c r="T7" s="1203"/>
      <c r="U7" s="1202"/>
      <c r="V7" s="1201"/>
      <c r="W7" s="1202"/>
      <c r="X7" s="1201"/>
      <c r="Y7" s="1201"/>
      <c r="Z7" s="1201"/>
      <c r="AA7" s="1201"/>
      <c r="AB7" s="1224"/>
      <c r="AC7" s="1201"/>
      <c r="AD7" s="1201"/>
      <c r="AE7" s="1134"/>
      <c r="AF7" s="1106"/>
      <c r="AG7" s="1106"/>
      <c r="AH7" s="988"/>
      <c r="AI7" s="1236"/>
      <c r="AJ7" s="988"/>
      <c r="AK7" s="988"/>
      <c r="AL7" s="988"/>
      <c r="AM7" s="1236"/>
    </row>
    <row r="8" s="967" customFormat="1" ht="19.5" customHeight="1" spans="1:39">
      <c r="A8" s="1106"/>
      <c r="B8" s="1106"/>
      <c r="C8" s="1080"/>
      <c r="D8" s="1078"/>
      <c r="E8" s="1134"/>
      <c r="F8" s="1135"/>
      <c r="G8" s="1104"/>
      <c r="H8" s="1136"/>
      <c r="I8" s="1173"/>
      <c r="J8" s="1173"/>
      <c r="K8" s="1169"/>
      <c r="L8" s="1170"/>
      <c r="M8" s="1169"/>
      <c r="N8" s="1174"/>
      <c r="O8" s="1174"/>
      <c r="P8" s="1172"/>
      <c r="Q8" s="1200"/>
      <c r="R8" s="1078"/>
      <c r="S8" s="1080"/>
      <c r="T8" s="1169"/>
      <c r="U8" s="1202"/>
      <c r="V8" s="1201"/>
      <c r="W8" s="1202"/>
      <c r="X8" s="1201"/>
      <c r="Y8" s="1201"/>
      <c r="Z8" s="1201"/>
      <c r="AA8" s="1201"/>
      <c r="AB8" s="1224"/>
      <c r="AC8" s="1201"/>
      <c r="AD8" s="1201"/>
      <c r="AE8" s="1134"/>
      <c r="AF8" s="1106"/>
      <c r="AG8" s="1106"/>
      <c r="AH8" s="988"/>
      <c r="AI8" s="1236"/>
      <c r="AJ8" s="988"/>
      <c r="AK8" s="1106"/>
      <c r="AL8" s="988"/>
      <c r="AM8" s="1236"/>
    </row>
    <row r="9" s="967" customFormat="1" ht="19.5" customHeight="1" spans="1:39">
      <c r="A9" s="1106"/>
      <c r="B9" s="1106"/>
      <c r="C9" s="994"/>
      <c r="D9" s="1137"/>
      <c r="E9" s="1138"/>
      <c r="F9" s="1135"/>
      <c r="G9" s="1104"/>
      <c r="H9" s="1136"/>
      <c r="I9" s="1173"/>
      <c r="J9" s="1173"/>
      <c r="K9" s="1169"/>
      <c r="L9" s="1170"/>
      <c r="M9" s="1169"/>
      <c r="N9" s="1174"/>
      <c r="O9" s="1174"/>
      <c r="P9" s="1172"/>
      <c r="Q9" s="1200"/>
      <c r="R9" s="984"/>
      <c r="S9" s="1080"/>
      <c r="T9" s="1176"/>
      <c r="U9" s="1202"/>
      <c r="V9" s="1201"/>
      <c r="W9" s="1202"/>
      <c r="X9" s="1201"/>
      <c r="Y9" s="1201"/>
      <c r="Z9" s="1201"/>
      <c r="AA9" s="1201"/>
      <c r="AB9" s="1224"/>
      <c r="AC9" s="1201"/>
      <c r="AD9" s="1201"/>
      <c r="AE9" s="1134"/>
      <c r="AF9" s="988"/>
      <c r="AG9" s="1106"/>
      <c r="AH9" s="988"/>
      <c r="AI9" s="1236"/>
      <c r="AJ9" s="988"/>
      <c r="AK9" s="988"/>
      <c r="AL9" s="988"/>
      <c r="AM9" s="1236"/>
    </row>
    <row r="10" s="967" customFormat="1" ht="19.5" customHeight="1" spans="1:39">
      <c r="A10" s="1106"/>
      <c r="B10" s="1106"/>
      <c r="C10" s="994"/>
      <c r="D10" s="1137"/>
      <c r="E10" s="1138"/>
      <c r="F10" s="1135"/>
      <c r="G10" s="1104"/>
      <c r="H10" s="1136"/>
      <c r="I10" s="1173"/>
      <c r="J10" s="1173"/>
      <c r="K10" s="1169"/>
      <c r="L10" s="1170"/>
      <c r="M10" s="1169"/>
      <c r="N10" s="1174"/>
      <c r="O10" s="1174"/>
      <c r="P10" s="1172"/>
      <c r="Q10" s="1200"/>
      <c r="R10" s="1078"/>
      <c r="S10" s="1080"/>
      <c r="T10" s="1176"/>
      <c r="U10" s="1202"/>
      <c r="V10" s="1201"/>
      <c r="W10" s="1202"/>
      <c r="X10" s="1201"/>
      <c r="Y10" s="1201"/>
      <c r="Z10" s="1201"/>
      <c r="AA10" s="1201"/>
      <c r="AB10" s="1224"/>
      <c r="AC10" s="1201"/>
      <c r="AD10" s="1201"/>
      <c r="AE10" s="1134"/>
      <c r="AF10" s="1106"/>
      <c r="AG10" s="1106"/>
      <c r="AH10" s="988"/>
      <c r="AI10" s="1236"/>
      <c r="AJ10" s="988"/>
      <c r="AK10" s="1106"/>
      <c r="AL10" s="988"/>
      <c r="AM10" s="1236"/>
    </row>
    <row r="11" s="967" customFormat="1" ht="19.5" customHeight="1" spans="1:39">
      <c r="A11" s="1106"/>
      <c r="B11" s="1106"/>
      <c r="C11" s="994"/>
      <c r="D11" s="1137"/>
      <c r="E11" s="1138"/>
      <c r="F11" s="1135"/>
      <c r="G11" s="1104"/>
      <c r="H11" s="1136"/>
      <c r="I11" s="1173"/>
      <c r="J11" s="1173"/>
      <c r="K11" s="1169"/>
      <c r="L11" s="1170"/>
      <c r="M11" s="1169"/>
      <c r="N11" s="1174"/>
      <c r="O11" s="1174"/>
      <c r="P11" s="1172"/>
      <c r="Q11" s="1200"/>
      <c r="R11" s="984"/>
      <c r="S11" s="1080"/>
      <c r="T11" s="1176"/>
      <c r="U11" s="1202"/>
      <c r="V11" s="1201"/>
      <c r="W11" s="1202"/>
      <c r="X11" s="1201"/>
      <c r="Y11" s="1201"/>
      <c r="Z11" s="1201"/>
      <c r="AA11" s="1201"/>
      <c r="AB11" s="1224"/>
      <c r="AC11" s="1201"/>
      <c r="AD11" s="1201"/>
      <c r="AE11" s="1134"/>
      <c r="AF11" s="1106"/>
      <c r="AG11" s="1106"/>
      <c r="AH11" s="988"/>
      <c r="AI11" s="1236"/>
      <c r="AJ11" s="988"/>
      <c r="AK11" s="988"/>
      <c r="AL11" s="988"/>
      <c r="AM11" s="1236"/>
    </row>
    <row r="12" s="967" customFormat="1" ht="19.5" customHeight="1" spans="1:41">
      <c r="A12" s="1106"/>
      <c r="B12" s="1106"/>
      <c r="C12" s="994"/>
      <c r="D12" s="1137"/>
      <c r="E12" s="1138"/>
      <c r="F12" s="1135"/>
      <c r="G12" s="1104"/>
      <c r="H12" s="1136"/>
      <c r="I12" s="1173"/>
      <c r="J12" s="1173"/>
      <c r="K12" s="1169"/>
      <c r="L12" s="1170"/>
      <c r="M12" s="1169"/>
      <c r="N12" s="1174"/>
      <c r="O12" s="1174"/>
      <c r="P12" s="1172"/>
      <c r="Q12" s="1200"/>
      <c r="R12" s="1078"/>
      <c r="S12" s="1080"/>
      <c r="T12" s="1176"/>
      <c r="U12" s="1202"/>
      <c r="V12" s="1201"/>
      <c r="W12" s="1202"/>
      <c r="X12" s="1201"/>
      <c r="Y12" s="1201"/>
      <c r="Z12" s="1201"/>
      <c r="AA12" s="1201"/>
      <c r="AB12" s="1224"/>
      <c r="AC12" s="1201"/>
      <c r="AD12" s="1201"/>
      <c r="AE12" s="1134"/>
      <c r="AF12" s="1106"/>
      <c r="AG12" s="1106"/>
      <c r="AH12" s="988"/>
      <c r="AI12" s="1236"/>
      <c r="AJ12" s="988"/>
      <c r="AK12" s="1106"/>
      <c r="AL12" s="988"/>
      <c r="AM12" s="1236"/>
      <c r="AO12" s="967" t="s">
        <v>167</v>
      </c>
    </row>
    <row r="13" s="967" customFormat="1" ht="19.5" customHeight="1" spans="1:39">
      <c r="A13" s="1106"/>
      <c r="B13" s="1106"/>
      <c r="C13" s="1139"/>
      <c r="D13" s="1078"/>
      <c r="E13" s="1134"/>
      <c r="F13" s="1140"/>
      <c r="G13" s="1141"/>
      <c r="H13" s="1142"/>
      <c r="I13" s="1174"/>
      <c r="J13" s="1174"/>
      <c r="K13" s="1169"/>
      <c r="L13" s="1170"/>
      <c r="M13" s="1169"/>
      <c r="N13" s="1174"/>
      <c r="O13" s="1174"/>
      <c r="P13" s="1175"/>
      <c r="Q13" s="1204"/>
      <c r="R13" s="1205"/>
      <c r="S13" s="1078"/>
      <c r="T13" s="1176"/>
      <c r="U13" s="1206"/>
      <c r="V13" s="1176"/>
      <c r="W13" s="1206"/>
      <c r="X13" s="1206"/>
      <c r="Y13" s="1206"/>
      <c r="Z13" s="1176"/>
      <c r="AA13" s="1176"/>
      <c r="AB13" s="1224"/>
      <c r="AC13" s="1201"/>
      <c r="AD13" s="1201"/>
      <c r="AE13" s="884"/>
      <c r="AF13" s="1106"/>
      <c r="AG13" s="1106"/>
      <c r="AH13" s="1106"/>
      <c r="AI13" s="1113"/>
      <c r="AJ13" s="988"/>
      <c r="AK13" s="988"/>
      <c r="AL13" s="988"/>
      <c r="AM13" s="1236"/>
    </row>
    <row r="14" s="967" customFormat="1" ht="19.5" customHeight="1" spans="1:39">
      <c r="A14" s="1106"/>
      <c r="B14" s="1106"/>
      <c r="C14" s="1143"/>
      <c r="D14" s="1078"/>
      <c r="E14" s="1134"/>
      <c r="F14" s="1144"/>
      <c r="G14" s="1141"/>
      <c r="H14" s="1142"/>
      <c r="I14" s="1174"/>
      <c r="J14" s="1174"/>
      <c r="K14" s="1169"/>
      <c r="L14" s="1170"/>
      <c r="M14" s="1176"/>
      <c r="N14" s="1174"/>
      <c r="O14" s="1174"/>
      <c r="P14" s="1172"/>
      <c r="Q14" s="1200"/>
      <c r="R14" s="1078"/>
      <c r="S14" s="1080"/>
      <c r="T14" s="1176"/>
      <c r="U14" s="1206"/>
      <c r="V14" s="1176"/>
      <c r="W14" s="1206"/>
      <c r="X14" s="1206"/>
      <c r="Y14" s="1206"/>
      <c r="Z14" s="1176"/>
      <c r="AA14" s="1176"/>
      <c r="AB14" s="1225"/>
      <c r="AC14" s="1176"/>
      <c r="AD14" s="1201"/>
      <c r="AE14" s="884"/>
      <c r="AF14" s="1106"/>
      <c r="AG14" s="1106"/>
      <c r="AH14" s="1106"/>
      <c r="AI14" s="1113"/>
      <c r="AJ14" s="988"/>
      <c r="AK14" s="988"/>
      <c r="AL14" s="988"/>
      <c r="AM14" s="1236"/>
    </row>
    <row r="15" s="967" customFormat="1" ht="19.5" customHeight="1" spans="1:39">
      <c r="A15" s="1106"/>
      <c r="B15" s="1106"/>
      <c r="C15" s="1139"/>
      <c r="D15" s="1078"/>
      <c r="E15" s="1134"/>
      <c r="F15" s="1144"/>
      <c r="G15" s="1141"/>
      <c r="H15" s="1142"/>
      <c r="I15" s="1174"/>
      <c r="J15" s="1174"/>
      <c r="K15" s="1169"/>
      <c r="L15" s="1170"/>
      <c r="M15" s="1176"/>
      <c r="N15" s="1174"/>
      <c r="O15" s="1174"/>
      <c r="P15" s="1172"/>
      <c r="Q15" s="1200"/>
      <c r="R15" s="1205"/>
      <c r="S15" s="1080"/>
      <c r="T15" s="1176"/>
      <c r="U15" s="1206"/>
      <c r="V15" s="1176"/>
      <c r="W15" s="1206"/>
      <c r="X15" s="1206"/>
      <c r="Y15" s="1206"/>
      <c r="Z15" s="1176"/>
      <c r="AA15" s="1176"/>
      <c r="AB15" s="1225"/>
      <c r="AC15" s="1201"/>
      <c r="AD15" s="1201"/>
      <c r="AE15" s="1201"/>
      <c r="AF15" s="1106"/>
      <c r="AG15" s="1106"/>
      <c r="AH15" s="1106"/>
      <c r="AI15" s="1113"/>
      <c r="AJ15" s="988"/>
      <c r="AK15" s="1106"/>
      <c r="AL15" s="988"/>
      <c r="AM15" s="1236"/>
    </row>
    <row r="16" s="967" customFormat="1" ht="19.5" customHeight="1" spans="1:39">
      <c r="A16" s="1106"/>
      <c r="B16" s="1106"/>
      <c r="C16" s="1139"/>
      <c r="D16" s="1078"/>
      <c r="E16" s="1134"/>
      <c r="F16" s="1144"/>
      <c r="G16" s="1141"/>
      <c r="H16" s="1142"/>
      <c r="I16" s="1174"/>
      <c r="J16" s="1174"/>
      <c r="K16" s="1169"/>
      <c r="L16" s="1170"/>
      <c r="M16" s="1176"/>
      <c r="N16" s="1174"/>
      <c r="O16" s="1174"/>
      <c r="P16" s="1172"/>
      <c r="Q16" s="1200"/>
      <c r="R16" s="1205"/>
      <c r="S16" s="1080"/>
      <c r="T16" s="1176"/>
      <c r="U16" s="1206"/>
      <c r="V16" s="1176"/>
      <c r="W16" s="1206"/>
      <c r="X16" s="1206"/>
      <c r="Y16" s="1206"/>
      <c r="Z16" s="1176"/>
      <c r="AA16" s="1176"/>
      <c r="AB16" s="1225"/>
      <c r="AC16" s="1176"/>
      <c r="AD16" s="1176"/>
      <c r="AE16" s="1176"/>
      <c r="AF16" s="1106"/>
      <c r="AG16" s="1106"/>
      <c r="AH16" s="1106"/>
      <c r="AI16" s="1113"/>
      <c r="AJ16" s="988"/>
      <c r="AK16" s="988"/>
      <c r="AL16" s="988"/>
      <c r="AM16" s="1236"/>
    </row>
    <row r="17" s="967" customFormat="1" ht="19.5" customHeight="1" spans="1:39">
      <c r="A17" s="1106"/>
      <c r="B17" s="1106"/>
      <c r="C17" s="1139"/>
      <c r="D17" s="1078"/>
      <c r="E17" s="1134"/>
      <c r="F17" s="1144"/>
      <c r="G17" s="1141"/>
      <c r="H17" s="1142"/>
      <c r="I17" s="1174"/>
      <c r="J17" s="1174"/>
      <c r="K17" s="1169"/>
      <c r="L17" s="1170"/>
      <c r="M17" s="1176"/>
      <c r="N17" s="1174"/>
      <c r="O17" s="1174"/>
      <c r="P17" s="1172"/>
      <c r="Q17" s="1200"/>
      <c r="R17" s="1207"/>
      <c r="S17" s="1207"/>
      <c r="T17" s="1176"/>
      <c r="U17" s="1206"/>
      <c r="V17" s="1176"/>
      <c r="W17" s="1206"/>
      <c r="X17" s="1206"/>
      <c r="Y17" s="1206"/>
      <c r="Z17" s="1176"/>
      <c r="AA17" s="1176"/>
      <c r="AB17" s="1225"/>
      <c r="AC17" s="1176"/>
      <c r="AD17" s="1176"/>
      <c r="AE17" s="1176"/>
      <c r="AF17" s="1106"/>
      <c r="AG17" s="1106"/>
      <c r="AH17" s="1106"/>
      <c r="AI17" s="1113"/>
      <c r="AJ17" s="1106"/>
      <c r="AK17" s="1106"/>
      <c r="AL17" s="1106"/>
      <c r="AM17" s="1113"/>
    </row>
    <row r="18" s="967" customFormat="1" ht="19.5" customHeight="1" spans="1:39">
      <c r="A18" s="1106"/>
      <c r="B18" s="1106"/>
      <c r="C18" s="1139"/>
      <c r="D18" s="1078"/>
      <c r="E18" s="1134"/>
      <c r="F18" s="1144"/>
      <c r="G18" s="1141"/>
      <c r="H18" s="1142"/>
      <c r="I18" s="1174"/>
      <c r="J18" s="1174"/>
      <c r="K18" s="1169"/>
      <c r="L18" s="1170"/>
      <c r="M18" s="1176"/>
      <c r="N18" s="1174"/>
      <c r="O18" s="1174"/>
      <c r="P18" s="1172"/>
      <c r="Q18" s="1200"/>
      <c r="R18" s="1207"/>
      <c r="S18" s="1207"/>
      <c r="T18" s="1176"/>
      <c r="U18" s="1206"/>
      <c r="V18" s="1176"/>
      <c r="W18" s="1206"/>
      <c r="X18" s="1206"/>
      <c r="Y18" s="1206"/>
      <c r="Z18" s="1176"/>
      <c r="AA18" s="1176"/>
      <c r="AB18" s="1225"/>
      <c r="AC18" s="1176"/>
      <c r="AD18" s="1176"/>
      <c r="AE18" s="1176"/>
      <c r="AF18" s="1106"/>
      <c r="AG18" s="1106"/>
      <c r="AH18" s="1106"/>
      <c r="AI18" s="1113"/>
      <c r="AJ18" s="1106"/>
      <c r="AK18" s="1106"/>
      <c r="AL18" s="1106"/>
      <c r="AM18" s="1113"/>
    </row>
    <row r="19" s="967" customFormat="1" ht="19.5" customHeight="1" spans="1:39">
      <c r="A19" s="1017" t="s">
        <v>424</v>
      </c>
      <c r="B19" s="1145"/>
      <c r="C19" s="1146"/>
      <c r="D19" s="1106"/>
      <c r="E19" s="1134"/>
      <c r="F19" s="884"/>
      <c r="G19" s="1108"/>
      <c r="H19" s="1142"/>
      <c r="I19" s="1177"/>
      <c r="J19" s="1177"/>
      <c r="K19" s="1178"/>
      <c r="L19" s="1179" t="s">
        <v>167</v>
      </c>
      <c r="M19" s="1180">
        <f>SUM(M5:M18)</f>
        <v>0</v>
      </c>
      <c r="N19" s="1174"/>
      <c r="O19" s="1174"/>
      <c r="P19" s="1172"/>
      <c r="Q19" s="1200"/>
      <c r="R19" s="1207"/>
      <c r="S19" s="1207"/>
      <c r="T19" s="1208"/>
      <c r="U19" s="1209"/>
      <c r="V19" s="1208"/>
      <c r="W19" s="1209"/>
      <c r="X19" s="1209"/>
      <c r="Y19" s="1209"/>
      <c r="Z19" s="1208"/>
      <c r="AA19" s="1208"/>
      <c r="AB19" s="1226"/>
      <c r="AC19" s="1208"/>
      <c r="AD19" s="1208"/>
      <c r="AE19" s="1208"/>
      <c r="AF19" s="1106"/>
      <c r="AG19" s="1106"/>
      <c r="AH19" s="1106"/>
      <c r="AI19" s="1113"/>
      <c r="AJ19" s="1106"/>
      <c r="AK19" s="1106"/>
      <c r="AL19" s="1106"/>
      <c r="AM19" s="1113"/>
    </row>
    <row r="20" s="967" customFormat="1" ht="19.5" customHeight="1" spans="1:39">
      <c r="A20" s="1014" t="s">
        <v>425</v>
      </c>
      <c r="B20" s="1147"/>
      <c r="C20" s="1148"/>
      <c r="D20" s="1106"/>
      <c r="E20" s="1134"/>
      <c r="F20" s="884"/>
      <c r="G20" s="1141"/>
      <c r="H20" s="1142"/>
      <c r="I20" s="1174"/>
      <c r="J20" s="1174"/>
      <c r="K20" s="1178"/>
      <c r="L20" s="1179" t="s">
        <v>167</v>
      </c>
      <c r="M20" s="1180" t="s">
        <v>167</v>
      </c>
      <c r="N20" s="1174"/>
      <c r="O20" s="1174"/>
      <c r="P20" s="1172"/>
      <c r="Q20" s="1200"/>
      <c r="R20" s="1207"/>
      <c r="S20" s="1210" t="s">
        <v>213</v>
      </c>
      <c r="T20" s="1180"/>
      <c r="U20" s="1211"/>
      <c r="V20" s="1180"/>
      <c r="W20" s="1211"/>
      <c r="X20" s="1211"/>
      <c r="Y20" s="1211"/>
      <c r="Z20" s="1180">
        <f>SUM(Z5:Z19)</f>
        <v>0</v>
      </c>
      <c r="AA20" s="1180">
        <f>SUM(AA5:AA19)</f>
        <v>0</v>
      </c>
      <c r="AB20" s="1227" t="s">
        <v>167</v>
      </c>
      <c r="AC20" s="1180">
        <f>SUM(AC5:AC19)</f>
        <v>0</v>
      </c>
      <c r="AD20" s="1180"/>
      <c r="AE20" s="1180"/>
      <c r="AF20" s="1106"/>
      <c r="AG20" s="1106"/>
      <c r="AH20" s="1106"/>
      <c r="AI20" s="1113"/>
      <c r="AJ20" s="1106"/>
      <c r="AK20" s="1106"/>
      <c r="AL20" s="1106"/>
      <c r="AM20" s="1113"/>
    </row>
    <row r="21" s="967" customFormat="1" ht="19.5" customHeight="1" spans="1:39">
      <c r="A21" s="1017" t="s">
        <v>424</v>
      </c>
      <c r="B21" s="1145"/>
      <c r="C21" s="1146"/>
      <c r="D21" s="1106"/>
      <c r="E21" s="1149"/>
      <c r="F21" s="884"/>
      <c r="G21" s="1141"/>
      <c r="H21" s="1142"/>
      <c r="I21" s="1174"/>
      <c r="J21" s="1174"/>
      <c r="K21" s="1181"/>
      <c r="L21" s="1182"/>
      <c r="M21" s="1180">
        <f>M19</f>
        <v>0</v>
      </c>
      <c r="N21" s="1174"/>
      <c r="O21" s="1174"/>
      <c r="P21" s="1172"/>
      <c r="Q21" s="1200"/>
      <c r="R21" s="1207"/>
      <c r="S21" s="1207"/>
      <c r="T21" s="1212"/>
      <c r="U21" s="1213"/>
      <c r="V21" s="1212"/>
      <c r="W21" s="1213"/>
      <c r="X21" s="1213"/>
      <c r="Y21" s="1213"/>
      <c r="Z21" s="1212"/>
      <c r="AA21" s="1212"/>
      <c r="AB21" s="1228"/>
      <c r="AC21" s="1212"/>
      <c r="AD21" s="1212"/>
      <c r="AE21" s="1212"/>
      <c r="AF21" s="1106"/>
      <c r="AG21" s="1106"/>
      <c r="AH21" s="1106"/>
      <c r="AI21" s="1113"/>
      <c r="AJ21" s="1106"/>
      <c r="AK21" s="1106"/>
      <c r="AL21" s="1106"/>
      <c r="AM21" s="1113"/>
    </row>
    <row r="22" s="980" customFormat="1" ht="24.75" customHeight="1" spans="1:39">
      <c r="A22" s="1150" t="e">
        <f>#REF!</f>
        <v>#REF!</v>
      </c>
      <c r="B22" s="1150"/>
      <c r="C22" s="1150"/>
      <c r="D22" s="1150"/>
      <c r="E22" s="1150"/>
      <c r="F22" s="1150"/>
      <c r="G22" s="1150"/>
      <c r="H22" s="1151"/>
      <c r="I22" s="1023"/>
      <c r="J22" s="1023"/>
      <c r="K22" s="1183" t="e">
        <f>#REF!</f>
        <v>#REF!</v>
      </c>
      <c r="L22" s="1183"/>
      <c r="M22" s="1183"/>
      <c r="N22" s="1183"/>
      <c r="O22" s="1183"/>
      <c r="P22" s="1184"/>
      <c r="Q22" s="1096"/>
      <c r="R22" s="1214"/>
      <c r="S22" s="1214"/>
      <c r="T22" s="1215"/>
      <c r="U22" s="1216"/>
      <c r="V22" s="1215"/>
      <c r="W22" s="1216"/>
      <c r="X22" s="1216"/>
      <c r="Y22" s="1216"/>
      <c r="Z22" s="1215"/>
      <c r="AA22" s="1215"/>
      <c r="AB22" s="1229"/>
      <c r="AC22" s="1215"/>
      <c r="AD22" s="1215"/>
      <c r="AE22" s="1215"/>
      <c r="AF22" s="1230"/>
      <c r="AG22" s="1230"/>
      <c r="AH22" s="1230"/>
      <c r="AI22" s="1237"/>
      <c r="AJ22" s="1230"/>
      <c r="AK22" s="1230"/>
      <c r="AL22" s="1230"/>
      <c r="AM22" s="1237"/>
    </row>
    <row r="23" s="980" customFormat="1" ht="19.5" customHeight="1" spans="1:31">
      <c r="A23" s="1152"/>
      <c r="B23" s="1152"/>
      <c r="C23" s="1152"/>
      <c r="D23" s="1152"/>
      <c r="E23" s="1152"/>
      <c r="F23" s="1152"/>
      <c r="G23" s="1153"/>
      <c r="H23" s="1154"/>
      <c r="I23" s="1184"/>
      <c r="J23" s="1184"/>
      <c r="K23" s="1185"/>
      <c r="L23" s="1186"/>
      <c r="M23" s="1185"/>
      <c r="N23" s="1184"/>
      <c r="O23" s="1184"/>
      <c r="P23" s="1184"/>
      <c r="Q23" s="1096"/>
      <c r="U23" s="1217"/>
      <c r="W23" s="1217"/>
      <c r="X23" s="1217"/>
      <c r="Y23" s="1217"/>
      <c r="AB23" s="1231"/>
      <c r="AC23" s="1232"/>
      <c r="AD23" s="1232"/>
      <c r="AE23" s="1232"/>
    </row>
    <row r="24" s="969" customFormat="1" customHeight="1" spans="1:31">
      <c r="A24" s="1039"/>
      <c r="B24" s="1039"/>
      <c r="C24" s="1039"/>
      <c r="D24" s="1039"/>
      <c r="E24" s="1155"/>
      <c r="F24" s="1156"/>
      <c r="G24" s="979"/>
      <c r="H24" s="1039"/>
      <c r="I24" s="1096"/>
      <c r="J24" s="1096"/>
      <c r="K24" s="1092"/>
      <c r="L24" s="1095"/>
      <c r="M24" s="1092"/>
      <c r="U24" s="1218"/>
      <c r="W24" s="1218"/>
      <c r="X24" s="1218"/>
      <c r="Y24" s="1218"/>
      <c r="AB24" s="1233"/>
      <c r="AC24" s="1068"/>
      <c r="AD24" s="1068"/>
      <c r="AE24" s="1068"/>
    </row>
    <row r="25" s="969" customFormat="1" ht="20.25" customHeight="1" spans="1:31">
      <c r="A25" s="1039"/>
      <c r="B25" s="1039"/>
      <c r="C25" s="1039"/>
      <c r="D25" s="1039"/>
      <c r="E25" s="1155"/>
      <c r="F25" s="1156"/>
      <c r="G25" s="979"/>
      <c r="H25" s="1157"/>
      <c r="I25" s="1096"/>
      <c r="J25" s="1096"/>
      <c r="K25" s="1092"/>
      <c r="L25" s="1095"/>
      <c r="M25" s="1092"/>
      <c r="U25" s="1218"/>
      <c r="W25" s="1218"/>
      <c r="X25" s="1218"/>
      <c r="Y25" s="1218"/>
      <c r="AB25" s="1233"/>
      <c r="AC25" s="1068"/>
      <c r="AD25" s="1068"/>
      <c r="AE25" s="1068"/>
    </row>
    <row r="26" s="969" customFormat="1" ht="20.25" customHeight="1" spans="1:31">
      <c r="A26" s="1039"/>
      <c r="B26" s="1039"/>
      <c r="C26" s="1039"/>
      <c r="D26" s="1039"/>
      <c r="E26" s="1155"/>
      <c r="F26" s="1156"/>
      <c r="G26" s="979"/>
      <c r="H26" s="1157"/>
      <c r="I26" s="1096"/>
      <c r="J26" s="1096"/>
      <c r="K26" s="1092"/>
      <c r="L26" s="1095"/>
      <c r="M26" s="1092"/>
      <c r="U26" s="1218"/>
      <c r="W26" s="1218"/>
      <c r="X26" s="1218"/>
      <c r="Y26" s="1218"/>
      <c r="AB26" s="1233"/>
      <c r="AC26" s="1068"/>
      <c r="AD26" s="1068"/>
      <c r="AE26" s="1068"/>
    </row>
    <row r="27" s="969" customFormat="1" customHeight="1" spans="1:31">
      <c r="A27" s="1039"/>
      <c r="B27" s="1039"/>
      <c r="C27" s="1039"/>
      <c r="D27" s="1039"/>
      <c r="E27" s="1155"/>
      <c r="F27" s="1156"/>
      <c r="G27" s="979"/>
      <c r="H27" s="1157"/>
      <c r="I27" s="1096"/>
      <c r="J27" s="1096"/>
      <c r="K27" s="1092"/>
      <c r="L27" s="1095"/>
      <c r="M27" s="1092"/>
      <c r="U27" s="1218"/>
      <c r="W27" s="1218"/>
      <c r="X27" s="1218"/>
      <c r="Y27" s="1218"/>
      <c r="AB27" s="1233"/>
      <c r="AC27" s="1068"/>
      <c r="AD27" s="1068"/>
      <c r="AE27" s="1068"/>
    </row>
    <row r="28" s="969" customFormat="1" customHeight="1" spans="1:31">
      <c r="A28" s="1039"/>
      <c r="B28" s="1039"/>
      <c r="C28" s="1039"/>
      <c r="D28" s="1039"/>
      <c r="E28" s="1155"/>
      <c r="F28" s="1156"/>
      <c r="G28" s="979"/>
      <c r="H28" s="1157"/>
      <c r="I28" s="1096"/>
      <c r="J28" s="1096"/>
      <c r="K28" s="1092"/>
      <c r="L28" s="1095"/>
      <c r="M28" s="1092"/>
      <c r="U28" s="1218"/>
      <c r="W28" s="1218"/>
      <c r="X28" s="1218"/>
      <c r="Y28" s="1218"/>
      <c r="AB28" s="1233"/>
      <c r="AC28" s="1068"/>
      <c r="AD28" s="1068"/>
      <c r="AE28" s="1068"/>
    </row>
    <row r="29" s="969" customFormat="1" customHeight="1" spans="1:31">
      <c r="A29" s="1039"/>
      <c r="B29" s="1039"/>
      <c r="C29" s="1039"/>
      <c r="D29" s="1039"/>
      <c r="E29" s="1155"/>
      <c r="F29" s="1156"/>
      <c r="G29" s="979"/>
      <c r="H29" s="1157"/>
      <c r="I29" s="1096"/>
      <c r="J29" s="1096"/>
      <c r="K29" s="1092"/>
      <c r="L29" s="1095"/>
      <c r="M29" s="1092"/>
      <c r="U29" s="1218"/>
      <c r="W29" s="1218"/>
      <c r="X29" s="1218"/>
      <c r="Y29" s="1218"/>
      <c r="AB29" s="1233"/>
      <c r="AC29" s="1068"/>
      <c r="AD29" s="1068"/>
      <c r="AE29" s="1068"/>
    </row>
    <row r="30" s="969" customFormat="1" customHeight="1" spans="1:31">
      <c r="A30" s="1039"/>
      <c r="B30" s="1039"/>
      <c r="C30" s="1039"/>
      <c r="D30" s="1039"/>
      <c r="E30" s="1155"/>
      <c r="F30" s="1156"/>
      <c r="G30" s="979"/>
      <c r="H30" s="1157"/>
      <c r="I30" s="1096"/>
      <c r="J30" s="1096"/>
      <c r="K30" s="1092"/>
      <c r="L30" s="1095"/>
      <c r="M30" s="1092"/>
      <c r="U30" s="1218"/>
      <c r="W30" s="1218"/>
      <c r="X30" s="1218"/>
      <c r="Y30" s="1218"/>
      <c r="AB30" s="1233"/>
      <c r="AC30" s="1068"/>
      <c r="AD30" s="1068"/>
      <c r="AE30" s="1068"/>
    </row>
    <row r="31" s="969" customFormat="1" customHeight="1" spans="1:31">
      <c r="A31" s="1039"/>
      <c r="B31" s="1039"/>
      <c r="C31" s="1039"/>
      <c r="D31" s="1039"/>
      <c r="E31" s="1155"/>
      <c r="F31" s="1156"/>
      <c r="G31" s="979"/>
      <c r="H31" s="1157"/>
      <c r="I31" s="1096"/>
      <c r="J31" s="1096"/>
      <c r="K31" s="1092"/>
      <c r="L31" s="1095"/>
      <c r="M31" s="1092"/>
      <c r="U31" s="1218"/>
      <c r="W31" s="1218"/>
      <c r="X31" s="1218"/>
      <c r="Y31" s="1218"/>
      <c r="AB31" s="1233"/>
      <c r="AC31" s="1068"/>
      <c r="AD31" s="1068"/>
      <c r="AE31" s="1068"/>
    </row>
    <row r="32" s="969" customFormat="1" customHeight="1" spans="1:31">
      <c r="A32" s="1039"/>
      <c r="B32" s="1039"/>
      <c r="C32" s="1039"/>
      <c r="D32" s="1039"/>
      <c r="E32" s="1155"/>
      <c r="F32" s="1156"/>
      <c r="G32" s="979"/>
      <c r="H32" s="1157"/>
      <c r="I32" s="1096"/>
      <c r="J32" s="1096"/>
      <c r="K32" s="1092"/>
      <c r="L32" s="1095"/>
      <c r="M32" s="1092"/>
      <c r="U32" s="1218"/>
      <c r="W32" s="1218"/>
      <c r="X32" s="1218"/>
      <c r="Y32" s="1218"/>
      <c r="AB32" s="1233"/>
      <c r="AC32" s="1068"/>
      <c r="AD32" s="1068"/>
      <c r="AE32" s="1068"/>
    </row>
    <row r="33" s="969" customFormat="1" customHeight="1" spans="1:31">
      <c r="A33" s="1039"/>
      <c r="B33" s="1039"/>
      <c r="C33" s="1039"/>
      <c r="D33" s="1039"/>
      <c r="E33" s="1155"/>
      <c r="F33" s="1156"/>
      <c r="G33" s="979"/>
      <c r="H33" s="1157"/>
      <c r="I33" s="1096"/>
      <c r="J33" s="1096"/>
      <c r="K33" s="1092"/>
      <c r="L33" s="1095"/>
      <c r="M33" s="1092"/>
      <c r="U33" s="1218"/>
      <c r="W33" s="1218"/>
      <c r="X33" s="1218"/>
      <c r="Y33" s="1218"/>
      <c r="AB33" s="1233"/>
      <c r="AC33" s="1068"/>
      <c r="AD33" s="1068"/>
      <c r="AE33" s="1068"/>
    </row>
    <row r="34" s="969" customFormat="1" customHeight="1" spans="1:31">
      <c r="A34" s="1039"/>
      <c r="B34" s="1039"/>
      <c r="C34" s="1039"/>
      <c r="D34" s="1039"/>
      <c r="E34" s="1155"/>
      <c r="F34" s="1156"/>
      <c r="G34" s="979"/>
      <c r="H34" s="1039"/>
      <c r="I34" s="1096"/>
      <c r="J34" s="1096"/>
      <c r="K34" s="1092"/>
      <c r="L34" s="1095"/>
      <c r="M34" s="1187"/>
      <c r="O34" s="1188"/>
      <c r="U34" s="1218"/>
      <c r="W34" s="1218"/>
      <c r="X34" s="1218"/>
      <c r="Y34" s="1218"/>
      <c r="AB34" s="1233"/>
      <c r="AC34" s="1068"/>
      <c r="AD34" s="1068"/>
      <c r="AE34" s="1068"/>
    </row>
    <row r="35" s="970" customFormat="1" customHeight="1" spans="1:31">
      <c r="A35" s="1043"/>
      <c r="B35" s="1043"/>
      <c r="C35" s="1043"/>
      <c r="D35" s="1043"/>
      <c r="E35" s="1158"/>
      <c r="F35" s="1159"/>
      <c r="G35" s="1070"/>
      <c r="H35" s="1043"/>
      <c r="I35" s="1189"/>
      <c r="J35" s="1189"/>
      <c r="K35" s="1190"/>
      <c r="L35" s="1191"/>
      <c r="M35" s="1190"/>
      <c r="U35" s="1219"/>
      <c r="W35" s="1219"/>
      <c r="X35" s="1219"/>
      <c r="Y35" s="1219"/>
      <c r="AB35" s="1234"/>
      <c r="AC35" s="1069"/>
      <c r="AD35" s="1069"/>
      <c r="AE35" s="1069"/>
    </row>
    <row r="36" s="970" customFormat="1" customHeight="1" spans="1:31">
      <c r="A36" s="1043"/>
      <c r="B36" s="1043"/>
      <c r="C36" s="1043"/>
      <c r="D36" s="1043"/>
      <c r="E36" s="1158"/>
      <c r="F36" s="1159"/>
      <c r="G36" s="1070"/>
      <c r="H36" s="1043"/>
      <c r="I36" s="1189"/>
      <c r="J36" s="1189"/>
      <c r="K36" s="1190"/>
      <c r="L36" s="1191"/>
      <c r="M36" s="1190"/>
      <c r="U36" s="1219"/>
      <c r="W36" s="1219"/>
      <c r="X36" s="1219"/>
      <c r="Y36" s="1219"/>
      <c r="AB36" s="1234"/>
      <c r="AC36" s="1069"/>
      <c r="AD36" s="1069"/>
      <c r="AE36" s="1069"/>
    </row>
    <row r="37" s="970" customFormat="1" customHeight="1" spans="1:31">
      <c r="A37" s="1043"/>
      <c r="B37" s="1043"/>
      <c r="C37" s="1043"/>
      <c r="D37" s="1043"/>
      <c r="E37" s="1158"/>
      <c r="F37" s="1159"/>
      <c r="G37" s="1070"/>
      <c r="H37" s="1043"/>
      <c r="I37" s="1189"/>
      <c r="J37" s="1189"/>
      <c r="K37" s="1190"/>
      <c r="L37" s="1191"/>
      <c r="M37" s="1190"/>
      <c r="U37" s="1219"/>
      <c r="W37" s="1219"/>
      <c r="X37" s="1219"/>
      <c r="Y37" s="1219"/>
      <c r="AB37" s="1234"/>
      <c r="AC37" s="1069"/>
      <c r="AD37" s="1069"/>
      <c r="AE37" s="1069"/>
    </row>
    <row r="38" s="970" customFormat="1" customHeight="1" spans="1:31">
      <c r="A38" s="1043"/>
      <c r="B38" s="1043"/>
      <c r="C38" s="1043"/>
      <c r="D38" s="1043"/>
      <c r="E38" s="1158"/>
      <c r="F38" s="1159"/>
      <c r="G38" s="1070"/>
      <c r="H38" s="1043"/>
      <c r="I38" s="1189"/>
      <c r="J38" s="1189"/>
      <c r="K38" s="1190"/>
      <c r="L38" s="1191"/>
      <c r="M38" s="1190"/>
      <c r="U38" s="1219"/>
      <c r="W38" s="1219"/>
      <c r="X38" s="1219"/>
      <c r="Y38" s="1219"/>
      <c r="AB38" s="1234"/>
      <c r="AC38" s="1069"/>
      <c r="AD38" s="1069"/>
      <c r="AE38" s="1069"/>
    </row>
    <row r="39" s="970" customFormat="1" customHeight="1" spans="1:31">
      <c r="A39" s="1043"/>
      <c r="B39" s="1043"/>
      <c r="C39" s="1043"/>
      <c r="D39" s="1043"/>
      <c r="E39" s="1158"/>
      <c r="F39" s="1159"/>
      <c r="G39" s="1070"/>
      <c r="H39" s="1043"/>
      <c r="I39" s="1189"/>
      <c r="J39" s="1189"/>
      <c r="K39" s="1190"/>
      <c r="L39" s="1191"/>
      <c r="M39" s="1190"/>
      <c r="U39" s="1219"/>
      <c r="W39" s="1219"/>
      <c r="X39" s="1219"/>
      <c r="Y39" s="1219"/>
      <c r="AB39" s="1234"/>
      <c r="AC39" s="1069"/>
      <c r="AD39" s="1069"/>
      <c r="AE39" s="1069"/>
    </row>
    <row r="40" s="970" customFormat="1" customHeight="1" spans="1:31">
      <c r="A40" s="1043"/>
      <c r="B40" s="1043"/>
      <c r="C40" s="1043"/>
      <c r="D40" s="1043"/>
      <c r="E40" s="1158"/>
      <c r="F40" s="1159"/>
      <c r="G40" s="1070"/>
      <c r="H40" s="1043"/>
      <c r="I40" s="1189"/>
      <c r="J40" s="1189"/>
      <c r="K40" s="1190"/>
      <c r="L40" s="1191"/>
      <c r="M40" s="1190"/>
      <c r="U40" s="1219"/>
      <c r="W40" s="1219"/>
      <c r="X40" s="1219"/>
      <c r="Y40" s="1219"/>
      <c r="AB40" s="1234"/>
      <c r="AC40" s="1069"/>
      <c r="AD40" s="1069"/>
      <c r="AE40" s="1069"/>
    </row>
    <row r="41" s="970" customFormat="1" customHeight="1" spans="1:31">
      <c r="A41" s="1043"/>
      <c r="B41" s="1043"/>
      <c r="C41" s="1043"/>
      <c r="D41" s="1043"/>
      <c r="E41" s="1158"/>
      <c r="F41" s="1159"/>
      <c r="G41" s="1070"/>
      <c r="H41" s="1043"/>
      <c r="I41" s="1189"/>
      <c r="J41" s="1189"/>
      <c r="K41" s="1190"/>
      <c r="L41" s="1191"/>
      <c r="M41" s="1190"/>
      <c r="U41" s="1219"/>
      <c r="W41" s="1219"/>
      <c r="X41" s="1219"/>
      <c r="Y41" s="1219"/>
      <c r="AB41" s="1234"/>
      <c r="AC41" s="1069"/>
      <c r="AD41" s="1069"/>
      <c r="AE41" s="1069"/>
    </row>
    <row r="42" s="970" customFormat="1" customHeight="1" spans="1:31">
      <c r="A42" s="1043"/>
      <c r="B42" s="1043"/>
      <c r="C42" s="1043"/>
      <c r="D42" s="1043"/>
      <c r="E42" s="1158"/>
      <c r="F42" s="1159"/>
      <c r="G42" s="1070"/>
      <c r="H42" s="1043"/>
      <c r="I42" s="1189"/>
      <c r="J42" s="1189"/>
      <c r="K42" s="1190"/>
      <c r="L42" s="1191"/>
      <c r="M42" s="1190"/>
      <c r="U42" s="1219"/>
      <c r="W42" s="1219"/>
      <c r="X42" s="1219"/>
      <c r="Y42" s="1219"/>
      <c r="AB42" s="1234"/>
      <c r="AC42" s="1069"/>
      <c r="AD42" s="1069"/>
      <c r="AE42" s="1069"/>
    </row>
  </sheetData>
  <mergeCells count="28">
    <mergeCell ref="A1:P1"/>
    <mergeCell ref="R1:AC1"/>
    <mergeCell ref="AD1:AM1"/>
    <mergeCell ref="I2:J2"/>
    <mergeCell ref="L2:P2"/>
    <mergeCell ref="R2:AB2"/>
    <mergeCell ref="AD2:AH2"/>
    <mergeCell ref="I3:J3"/>
    <mergeCell ref="K3:M3"/>
    <mergeCell ref="T3:AC3"/>
    <mergeCell ref="AD3:AM3"/>
    <mergeCell ref="A19:C19"/>
    <mergeCell ref="A20:C20"/>
    <mergeCell ref="A21:C21"/>
    <mergeCell ref="A22:G22"/>
    <mergeCell ref="K22:O22"/>
    <mergeCell ref="A23:F23"/>
    <mergeCell ref="A3:A4"/>
    <mergeCell ref="B3:B4"/>
    <mergeCell ref="C3:C4"/>
    <mergeCell ref="D3:D4"/>
    <mergeCell ref="E3:E4"/>
    <mergeCell ref="F3:F4"/>
    <mergeCell ref="G3:G4"/>
    <mergeCell ref="N3:N4"/>
    <mergeCell ref="P3:P4"/>
    <mergeCell ref="R3:R4"/>
    <mergeCell ref="S3:S4"/>
  </mergeCells>
  <printOptions horizontalCentered="1" verticalCentered="1"/>
  <pageMargins left="0.236220472440945" right="0.196850393700787" top="1.37795275590551" bottom="0.393700787401575" header="0.866141732283464" footer="0.393700787401575"/>
  <pageSetup paperSize="9" orientation="landscape" horizontalDpi="600" verticalDpi="600"/>
  <headerFooter alignWithMargins="0" scaleWithDoc="0">
    <oddHeader>&amp;C&amp;"宋体,加粗"&amp;22固定资产—房屋建筑物评估明细表&amp;"Times New Roman,常规"&amp;10&amp;U
&amp;R
&amp;"宋体,常规"表&amp;"Times New Roman,常规" 4  - 6 - 1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92"/>
  <sheetViews>
    <sheetView zoomScaleSheetLayoutView="60" workbookViewId="0">
      <pane xSplit="4" ySplit="4" topLeftCell="E5" activePane="bottomRight" state="frozenSplit"/>
      <selection/>
      <selection pane="topRight"/>
      <selection pane="bottomLeft"/>
      <selection pane="bottomRight" activeCell="H13" sqref="H13"/>
    </sheetView>
  </sheetViews>
  <sheetFormatPr defaultColWidth="9" defaultRowHeight="27" customHeight="1"/>
  <cols>
    <col min="1" max="1" width="3.5" style="971" customWidth="1"/>
    <col min="2" max="2" width="15.75" style="972" customWidth="1"/>
    <col min="3" max="3" width="9.25" style="973" customWidth="1"/>
    <col min="4" max="4" width="7" style="972" customWidth="1"/>
    <col min="5" max="5" width="4.75" style="974" customWidth="1"/>
    <col min="6" max="6" width="4.75" style="975" customWidth="1"/>
    <col min="7" max="7" width="4.75" style="976" customWidth="1"/>
    <col min="8" max="8" width="8.625" style="972" customWidth="1"/>
    <col min="9" max="10" width="10.25" style="972" customWidth="1"/>
    <col min="11" max="11" width="13.625" style="977" customWidth="1"/>
    <col min="12" max="12" width="5.625" style="978" customWidth="1"/>
    <col min="13" max="13" width="12.625" style="972" customWidth="1"/>
    <col min="14" max="14" width="5" style="972" customWidth="1"/>
    <col min="15" max="15" width="6.75" style="972" customWidth="1"/>
    <col min="16" max="16" width="6.625" style="972" customWidth="1"/>
    <col min="17" max="17" width="4.875" style="969" customWidth="1"/>
    <col min="18" max="18" width="24.25" style="969" customWidth="1"/>
    <col min="19" max="19" width="12.875" style="969" customWidth="1"/>
    <col min="20" max="20" width="14" style="969" customWidth="1"/>
    <col min="21" max="21" width="6.875" style="969" customWidth="1"/>
    <col min="22" max="22" width="13.625" style="969" customWidth="1"/>
    <col min="23" max="23" width="5.25" style="969" customWidth="1"/>
    <col min="24" max="24" width="4.375" style="969" customWidth="1"/>
    <col min="25" max="25" width="5.75" style="969" customWidth="1"/>
    <col min="26" max="26" width="15.375" style="969" customWidth="1"/>
    <col min="27" max="27" width="17" style="969" customWidth="1"/>
    <col min="28" max="28" width="6.625" style="979" customWidth="1"/>
    <col min="29" max="29" width="20.5" style="969" customWidth="1"/>
    <col min="30" max="30" width="9.125" style="969" customWidth="1"/>
    <col min="31" max="31" width="9.75" style="969" customWidth="1"/>
    <col min="32" max="32" width="10.25" style="969" customWidth="1"/>
    <col min="33" max="33" width="8.875" style="969" customWidth="1"/>
    <col min="34" max="34" width="9.625" style="969" customWidth="1"/>
    <col min="35" max="37" width="8.875" style="969" customWidth="1"/>
    <col min="38" max="38" width="8.875" style="980" customWidth="1"/>
    <col min="39" max="39" width="15.75" style="980" customWidth="1"/>
    <col min="40" max="16384" width="8" style="972" customWidth="1"/>
  </cols>
  <sheetData>
    <row r="1" s="966" customFormat="1" ht="20.25" customHeight="1" spans="1:39">
      <c r="A1" s="981" t="e">
        <f>#REF!</f>
        <v>#REF!</v>
      </c>
      <c r="B1" s="981"/>
      <c r="C1" s="981"/>
      <c r="D1" s="981"/>
      <c r="E1" s="981"/>
      <c r="F1" s="981"/>
      <c r="G1" s="981"/>
      <c r="H1" s="981"/>
      <c r="I1" s="981"/>
      <c r="J1" s="981"/>
      <c r="K1" s="981"/>
      <c r="L1" s="981"/>
      <c r="M1" s="981"/>
      <c r="N1" s="981"/>
      <c r="O1" s="981"/>
      <c r="P1" s="981"/>
      <c r="Q1" s="1071" t="s">
        <v>426</v>
      </c>
      <c r="R1" s="1071"/>
      <c r="S1" s="1071"/>
      <c r="T1" s="1071"/>
      <c r="U1" s="1071"/>
      <c r="V1" s="1071"/>
      <c r="W1" s="1071"/>
      <c r="X1" s="1071"/>
      <c r="Y1" s="1071"/>
      <c r="Z1" s="1071"/>
      <c r="AA1" s="1071"/>
      <c r="AB1" s="1097" t="s">
        <v>395</v>
      </c>
      <c r="AC1" s="1097"/>
      <c r="AD1" s="1097"/>
      <c r="AE1" s="1097"/>
      <c r="AF1" s="1097"/>
      <c r="AG1" s="1097"/>
      <c r="AH1" s="1097"/>
      <c r="AI1" s="1097"/>
      <c r="AJ1" s="1097"/>
      <c r="AK1" s="1097"/>
      <c r="AL1" s="1097"/>
      <c r="AM1" s="1097"/>
    </row>
    <row r="2" s="966" customFormat="1" customHeight="1" spans="1:39">
      <c r="A2" s="982" t="e">
        <f>#REF!</f>
        <v>#REF!</v>
      </c>
      <c r="B2" s="982"/>
      <c r="C2" s="982"/>
      <c r="D2" s="982"/>
      <c r="E2" s="982"/>
      <c r="F2" s="982"/>
      <c r="G2" s="982"/>
      <c r="H2" s="982"/>
      <c r="I2" s="982"/>
      <c r="J2" s="982"/>
      <c r="K2" s="1046"/>
      <c r="L2" s="1047"/>
      <c r="M2" s="1048"/>
      <c r="N2" s="1048"/>
      <c r="O2" s="1048"/>
      <c r="P2" s="1049" t="s">
        <v>427</v>
      </c>
      <c r="Q2" s="1072" t="e">
        <f>A2</f>
        <v>#REF!</v>
      </c>
      <c r="R2" s="1072"/>
      <c r="S2" s="1072"/>
      <c r="T2" s="1072"/>
      <c r="U2" s="1072"/>
      <c r="V2" s="1072"/>
      <c r="W2" s="968"/>
      <c r="X2" s="968"/>
      <c r="Y2" s="968"/>
      <c r="Z2" s="968"/>
      <c r="AA2" s="968"/>
      <c r="AB2" s="1098" t="e">
        <f>A2</f>
        <v>#REF!</v>
      </c>
      <c r="AC2" s="1098"/>
      <c r="AD2" s="1098"/>
      <c r="AE2" s="1098"/>
      <c r="AF2" s="1098"/>
      <c r="AG2" s="1098"/>
      <c r="AH2" s="1098"/>
      <c r="AI2" s="968"/>
      <c r="AJ2" s="968"/>
      <c r="AK2" s="968"/>
      <c r="AL2" s="967"/>
      <c r="AM2" s="967"/>
    </row>
    <row r="3" s="967" customFormat="1" ht="20.25" customHeight="1" spans="1:39">
      <c r="A3" s="983" t="s">
        <v>28</v>
      </c>
      <c r="B3" s="984" t="s">
        <v>428</v>
      </c>
      <c r="C3" s="985" t="s">
        <v>429</v>
      </c>
      <c r="D3" s="984" t="s">
        <v>400</v>
      </c>
      <c r="E3" s="983" t="s">
        <v>430</v>
      </c>
      <c r="F3" s="983" t="s">
        <v>431</v>
      </c>
      <c r="G3" s="986" t="s">
        <v>231</v>
      </c>
      <c r="H3" s="983" t="s">
        <v>432</v>
      </c>
      <c r="I3" s="1050" t="s">
        <v>7</v>
      </c>
      <c r="J3" s="988"/>
      <c r="K3" s="984" t="s">
        <v>143</v>
      </c>
      <c r="L3" s="988"/>
      <c r="M3" s="988"/>
      <c r="N3" s="983" t="s">
        <v>403</v>
      </c>
      <c r="O3" s="983" t="s">
        <v>433</v>
      </c>
      <c r="P3" s="983" t="s">
        <v>168</v>
      </c>
      <c r="Q3" s="1073" t="s">
        <v>28</v>
      </c>
      <c r="R3" s="1073" t="s">
        <v>302</v>
      </c>
      <c r="S3" s="1074" t="s">
        <v>405</v>
      </c>
      <c r="T3" s="1075"/>
      <c r="U3" s="1075"/>
      <c r="V3" s="1075"/>
      <c r="W3" s="1075"/>
      <c r="X3" s="1075"/>
      <c r="Y3" s="1075"/>
      <c r="Z3" s="1075"/>
      <c r="AA3" s="1099"/>
      <c r="AB3" s="1100" t="s">
        <v>406</v>
      </c>
      <c r="AC3" s="1100"/>
      <c r="AD3" s="1100"/>
      <c r="AE3" s="1100"/>
      <c r="AF3" s="1100"/>
      <c r="AG3" s="1100"/>
      <c r="AH3" s="1100"/>
      <c r="AI3" s="1100"/>
      <c r="AJ3" s="1100"/>
      <c r="AK3" s="1100"/>
      <c r="AL3" s="1100"/>
      <c r="AM3" s="1100"/>
    </row>
    <row r="4" s="967" customFormat="1" ht="30" customHeight="1" spans="1:39">
      <c r="A4" s="987"/>
      <c r="B4" s="988"/>
      <c r="C4" s="989"/>
      <c r="D4" s="988"/>
      <c r="E4" s="987"/>
      <c r="F4" s="987"/>
      <c r="G4" s="990"/>
      <c r="H4" s="991"/>
      <c r="I4" s="1050" t="s">
        <v>376</v>
      </c>
      <c r="J4" s="984" t="s">
        <v>377</v>
      </c>
      <c r="K4" s="1051" t="s">
        <v>376</v>
      </c>
      <c r="L4" s="1052" t="s">
        <v>434</v>
      </c>
      <c r="M4" s="984" t="s">
        <v>377</v>
      </c>
      <c r="N4" s="987"/>
      <c r="O4" s="987"/>
      <c r="P4" s="987"/>
      <c r="Q4" s="1076"/>
      <c r="R4" s="1077"/>
      <c r="S4" s="1078" t="s">
        <v>435</v>
      </c>
      <c r="T4" s="1051" t="s">
        <v>415</v>
      </c>
      <c r="U4" s="1079" t="s">
        <v>436</v>
      </c>
      <c r="V4" s="984" t="s">
        <v>437</v>
      </c>
      <c r="W4" s="1079" t="s">
        <v>438</v>
      </c>
      <c r="X4" s="1080" t="s">
        <v>439</v>
      </c>
      <c r="Y4" s="1080" t="s">
        <v>440</v>
      </c>
      <c r="Z4" s="1101" t="s">
        <v>441</v>
      </c>
      <c r="AA4" s="1080" t="s">
        <v>417</v>
      </c>
      <c r="AB4" s="1052" t="s">
        <v>28</v>
      </c>
      <c r="AC4" s="1080" t="s">
        <v>442</v>
      </c>
      <c r="AD4" s="1080" t="s">
        <v>443</v>
      </c>
      <c r="AE4" s="1080" t="s">
        <v>444</v>
      </c>
      <c r="AF4" s="852" t="s">
        <v>418</v>
      </c>
      <c r="AG4" s="852" t="s">
        <v>419</v>
      </c>
      <c r="AH4" s="852" t="s">
        <v>420</v>
      </c>
      <c r="AI4" s="1111" t="s">
        <v>421</v>
      </c>
      <c r="AJ4" s="852" t="s">
        <v>422</v>
      </c>
      <c r="AK4" s="852" t="s">
        <v>423</v>
      </c>
      <c r="AL4" s="852" t="s">
        <v>422</v>
      </c>
      <c r="AM4" s="1112" t="s">
        <v>406</v>
      </c>
    </row>
    <row r="5" s="967" customFormat="1" ht="18" customHeight="1" spans="1:39">
      <c r="A5" s="992"/>
      <c r="B5" s="993"/>
      <c r="C5" s="994"/>
      <c r="D5" s="995"/>
      <c r="E5" s="996"/>
      <c r="F5" s="992"/>
      <c r="G5" s="997"/>
      <c r="H5" s="580"/>
      <c r="I5" s="1007"/>
      <c r="J5" s="1007"/>
      <c r="K5" s="1053"/>
      <c r="L5" s="578"/>
      <c r="M5" s="1054"/>
      <c r="N5" s="1055"/>
      <c r="O5" s="1055"/>
      <c r="P5" s="1056"/>
      <c r="Q5" s="992"/>
      <c r="R5" s="1081"/>
      <c r="S5" s="1081"/>
      <c r="T5" s="1060"/>
      <c r="U5" s="1082"/>
      <c r="V5" s="1060"/>
      <c r="W5" s="1083"/>
      <c r="X5" s="992"/>
      <c r="Y5" s="992"/>
      <c r="Z5" s="1060"/>
      <c r="AA5" s="1060"/>
      <c r="AB5" s="1005"/>
      <c r="AC5" s="1102"/>
      <c r="AD5" s="995"/>
      <c r="AE5" s="1103"/>
      <c r="AF5" s="992"/>
      <c r="AG5" s="992"/>
      <c r="AH5" s="992"/>
      <c r="AI5" s="578"/>
      <c r="AJ5" s="992"/>
      <c r="AK5" s="578"/>
      <c r="AL5" s="992"/>
      <c r="AM5" s="578"/>
    </row>
    <row r="6" s="967" customFormat="1" ht="18" customHeight="1" spans="1:39">
      <c r="A6" s="992"/>
      <c r="B6" s="998"/>
      <c r="C6" s="994"/>
      <c r="D6" s="995"/>
      <c r="E6" s="996"/>
      <c r="F6" s="992"/>
      <c r="G6" s="999"/>
      <c r="H6" s="580"/>
      <c r="I6" s="1007"/>
      <c r="J6" s="1007"/>
      <c r="K6" s="1053"/>
      <c r="L6" s="578"/>
      <c r="M6" s="1054"/>
      <c r="N6" s="1055"/>
      <c r="O6" s="1055"/>
      <c r="P6" s="1057"/>
      <c r="Q6" s="992"/>
      <c r="R6" s="1081"/>
      <c r="S6" s="1081"/>
      <c r="T6" s="1060"/>
      <c r="U6" s="1082"/>
      <c r="V6" s="1060"/>
      <c r="W6" s="1083"/>
      <c r="X6" s="992"/>
      <c r="Y6" s="992"/>
      <c r="Z6" s="1060"/>
      <c r="AA6" s="1060"/>
      <c r="AB6" s="1005"/>
      <c r="AC6" s="1102"/>
      <c r="AD6" s="995"/>
      <c r="AE6" s="1103"/>
      <c r="AF6" s="992"/>
      <c r="AG6" s="992"/>
      <c r="AH6" s="992"/>
      <c r="AI6" s="578"/>
      <c r="AJ6" s="992"/>
      <c r="AK6" s="578"/>
      <c r="AL6" s="992"/>
      <c r="AM6" s="578"/>
    </row>
    <row r="7" s="967" customFormat="1" ht="18" customHeight="1" spans="1:39">
      <c r="A7" s="992"/>
      <c r="B7" s="998"/>
      <c r="C7" s="994"/>
      <c r="D7" s="995"/>
      <c r="E7" s="996"/>
      <c r="F7" s="992"/>
      <c r="G7" s="999"/>
      <c r="H7" s="580"/>
      <c r="I7" s="1007"/>
      <c r="J7" s="1007"/>
      <c r="K7" s="1053"/>
      <c r="L7" s="578"/>
      <c r="M7" s="1054"/>
      <c r="N7" s="1055"/>
      <c r="O7" s="1055"/>
      <c r="P7" s="1057"/>
      <c r="Q7" s="992"/>
      <c r="R7" s="1081"/>
      <c r="S7" s="1081"/>
      <c r="T7" s="1060"/>
      <c r="U7" s="1082"/>
      <c r="V7" s="1060"/>
      <c r="W7" s="1083"/>
      <c r="X7" s="992"/>
      <c r="Y7" s="992"/>
      <c r="Z7" s="1060"/>
      <c r="AA7" s="1060"/>
      <c r="AB7" s="1005"/>
      <c r="AC7" s="1102"/>
      <c r="AD7" s="995"/>
      <c r="AE7" s="1103"/>
      <c r="AF7" s="992"/>
      <c r="AG7" s="992"/>
      <c r="AH7" s="992"/>
      <c r="AI7" s="578"/>
      <c r="AJ7" s="992"/>
      <c r="AK7" s="578"/>
      <c r="AL7" s="992"/>
      <c r="AM7" s="578"/>
    </row>
    <row r="8" s="967" customFormat="1" ht="18" customHeight="1" spans="1:39">
      <c r="A8" s="992"/>
      <c r="B8" s="1000"/>
      <c r="C8" s="1001"/>
      <c r="D8" s="995"/>
      <c r="E8" s="996"/>
      <c r="F8" s="992"/>
      <c r="G8" s="999"/>
      <c r="H8" s="580"/>
      <c r="I8" s="1007"/>
      <c r="J8" s="1007"/>
      <c r="K8" s="1053"/>
      <c r="L8" s="1005"/>
      <c r="M8" s="1054"/>
      <c r="N8" s="1055"/>
      <c r="O8" s="1055"/>
      <c r="P8" s="1057"/>
      <c r="Q8" s="992"/>
      <c r="R8" s="1000"/>
      <c r="S8" s="1000"/>
      <c r="T8" s="1060"/>
      <c r="U8" s="1082"/>
      <c r="V8" s="1060"/>
      <c r="W8" s="1083"/>
      <c r="X8" s="992"/>
      <c r="Y8" s="992"/>
      <c r="Z8" s="1060"/>
      <c r="AA8" s="1060"/>
      <c r="AB8" s="1005"/>
      <c r="AC8" s="579"/>
      <c r="AD8" s="579"/>
      <c r="AE8" s="579"/>
      <c r="AF8" s="992"/>
      <c r="AG8" s="992"/>
      <c r="AH8" s="992"/>
      <c r="AI8" s="578"/>
      <c r="AJ8" s="992"/>
      <c r="AK8" s="578"/>
      <c r="AL8" s="992"/>
      <c r="AM8" s="578"/>
    </row>
    <row r="9" s="967" customFormat="1" ht="18" customHeight="1" spans="1:39">
      <c r="A9" s="992"/>
      <c r="B9" s="1000"/>
      <c r="C9" s="1000"/>
      <c r="D9" s="995"/>
      <c r="E9" s="1002"/>
      <c r="F9" s="1003"/>
      <c r="G9" s="999"/>
      <c r="H9" s="580"/>
      <c r="I9" s="1007"/>
      <c r="J9" s="1007"/>
      <c r="K9" s="1053"/>
      <c r="L9" s="1005"/>
      <c r="M9" s="1054"/>
      <c r="N9" s="1055"/>
      <c r="O9" s="1055"/>
      <c r="P9" s="1057"/>
      <c r="Q9" s="992"/>
      <c r="R9" s="1000"/>
      <c r="S9" s="1000"/>
      <c r="T9" s="1060"/>
      <c r="U9" s="1082"/>
      <c r="V9" s="1060"/>
      <c r="W9" s="1083"/>
      <c r="X9" s="992"/>
      <c r="Y9" s="992"/>
      <c r="Z9" s="1060"/>
      <c r="AA9" s="1060"/>
      <c r="AB9" s="1005"/>
      <c r="AC9" s="579"/>
      <c r="AD9" s="579"/>
      <c r="AE9" s="579"/>
      <c r="AF9" s="992"/>
      <c r="AG9" s="992"/>
      <c r="AH9" s="992"/>
      <c r="AI9" s="578"/>
      <c r="AJ9" s="992"/>
      <c r="AK9" s="578"/>
      <c r="AL9" s="992"/>
      <c r="AM9" s="578"/>
    </row>
    <row r="10" s="967" customFormat="1" ht="18" customHeight="1" spans="1:39">
      <c r="A10" s="992"/>
      <c r="B10" s="1000"/>
      <c r="C10" s="1000"/>
      <c r="D10" s="995"/>
      <c r="E10" s="996"/>
      <c r="F10" s="992"/>
      <c r="G10" s="999"/>
      <c r="H10" s="1004"/>
      <c r="I10" s="1007"/>
      <c r="J10" s="1007"/>
      <c r="K10" s="1053"/>
      <c r="L10" s="1005"/>
      <c r="M10" s="1054"/>
      <c r="N10" s="1021"/>
      <c r="O10" s="1021"/>
      <c r="P10" s="1057"/>
      <c r="Q10" s="992"/>
      <c r="R10" s="1000"/>
      <c r="S10" s="1000"/>
      <c r="T10" s="1060"/>
      <c r="U10" s="1082"/>
      <c r="V10" s="1060"/>
      <c r="W10" s="1083"/>
      <c r="X10" s="992"/>
      <c r="Y10" s="992"/>
      <c r="Z10" s="1060"/>
      <c r="AA10" s="1060"/>
      <c r="AB10" s="1005"/>
      <c r="AC10" s="579"/>
      <c r="AD10" s="579"/>
      <c r="AE10" s="579"/>
      <c r="AF10" s="992"/>
      <c r="AG10" s="992"/>
      <c r="AH10" s="992"/>
      <c r="AI10" s="578"/>
      <c r="AJ10" s="992"/>
      <c r="AK10" s="578"/>
      <c r="AL10" s="992"/>
      <c r="AM10" s="578"/>
    </row>
    <row r="11" s="967" customFormat="1" ht="18" customHeight="1" spans="1:39">
      <c r="A11" s="992"/>
      <c r="B11" s="1000"/>
      <c r="C11" s="1000"/>
      <c r="D11" s="995"/>
      <c r="E11" s="996"/>
      <c r="F11" s="992"/>
      <c r="G11" s="999"/>
      <c r="H11" s="1004"/>
      <c r="I11" s="1007"/>
      <c r="J11" s="1007"/>
      <c r="K11" s="1053"/>
      <c r="L11" s="1005"/>
      <c r="M11" s="1054"/>
      <c r="N11" s="1021"/>
      <c r="O11" s="1021"/>
      <c r="P11" s="1057"/>
      <c r="Q11" s="992"/>
      <c r="R11" s="1000"/>
      <c r="S11" s="1000"/>
      <c r="T11" s="1060"/>
      <c r="U11" s="1082"/>
      <c r="V11" s="1060"/>
      <c r="W11" s="1083"/>
      <c r="X11" s="992"/>
      <c r="Y11" s="992"/>
      <c r="Z11" s="1060"/>
      <c r="AA11" s="1060"/>
      <c r="AB11" s="1005"/>
      <c r="AC11" s="579"/>
      <c r="AD11" s="579"/>
      <c r="AE11" s="579"/>
      <c r="AF11" s="992"/>
      <c r="AG11" s="992"/>
      <c r="AH11" s="992"/>
      <c r="AI11" s="578"/>
      <c r="AJ11" s="992"/>
      <c r="AK11" s="578"/>
      <c r="AL11" s="992"/>
      <c r="AM11" s="578"/>
    </row>
    <row r="12" s="967" customFormat="1" ht="18" customHeight="1" spans="1:39">
      <c r="A12" s="992"/>
      <c r="B12" s="1000"/>
      <c r="C12" s="1000"/>
      <c r="D12" s="995"/>
      <c r="E12" s="1005"/>
      <c r="F12" s="992"/>
      <c r="G12" s="999"/>
      <c r="H12" s="1004"/>
      <c r="I12" s="1007"/>
      <c r="J12" s="1007"/>
      <c r="K12" s="1053"/>
      <c r="L12" s="1005"/>
      <c r="M12" s="1054"/>
      <c r="N12" s="1021"/>
      <c r="O12" s="1021"/>
      <c r="P12" s="1057"/>
      <c r="Q12" s="992"/>
      <c r="R12" s="1081"/>
      <c r="S12" s="1081"/>
      <c r="T12" s="1060"/>
      <c r="U12" s="1082"/>
      <c r="V12" s="1060"/>
      <c r="W12" s="1083"/>
      <c r="X12" s="992"/>
      <c r="Y12" s="992"/>
      <c r="Z12" s="1060"/>
      <c r="AA12" s="1060"/>
      <c r="AB12" s="1005"/>
      <c r="AC12" s="579"/>
      <c r="AD12" s="579"/>
      <c r="AE12" s="579"/>
      <c r="AF12" s="992"/>
      <c r="AG12" s="992"/>
      <c r="AH12" s="992"/>
      <c r="AI12" s="578"/>
      <c r="AJ12" s="992"/>
      <c r="AK12" s="578"/>
      <c r="AL12" s="992"/>
      <c r="AM12" s="578"/>
    </row>
    <row r="13" s="967" customFormat="1" ht="18" customHeight="1" spans="1:39">
      <c r="A13" s="992"/>
      <c r="B13" s="1000"/>
      <c r="C13" s="992"/>
      <c r="D13" s="995"/>
      <c r="E13" s="1006"/>
      <c r="F13" s="1005"/>
      <c r="G13" s="580"/>
      <c r="H13" s="1007"/>
      <c r="I13" s="1007"/>
      <c r="J13" s="1054"/>
      <c r="K13" s="579"/>
      <c r="L13" s="1005"/>
      <c r="M13" s="1054"/>
      <c r="N13" s="1021"/>
      <c r="O13" s="1021"/>
      <c r="P13" s="1057"/>
      <c r="Q13" s="992"/>
      <c r="R13" s="1000"/>
      <c r="S13" s="1000"/>
      <c r="T13" s="1060"/>
      <c r="U13" s="1082"/>
      <c r="V13" s="1060"/>
      <c r="W13" s="1083"/>
      <c r="X13" s="992"/>
      <c r="Y13" s="992"/>
      <c r="Z13" s="1060"/>
      <c r="AA13" s="1060"/>
      <c r="AB13" s="1005"/>
      <c r="AC13" s="579"/>
      <c r="AD13" s="579"/>
      <c r="AE13" s="579"/>
      <c r="AF13" s="992"/>
      <c r="AG13" s="992"/>
      <c r="AH13" s="992"/>
      <c r="AI13" s="578"/>
      <c r="AJ13" s="992"/>
      <c r="AK13" s="578"/>
      <c r="AL13" s="992"/>
      <c r="AM13" s="578"/>
    </row>
    <row r="14" s="967" customFormat="1" ht="18" customHeight="1" spans="1:39">
      <c r="A14" s="992"/>
      <c r="B14" s="1000"/>
      <c r="C14" s="992"/>
      <c r="D14" s="995"/>
      <c r="E14" s="1006"/>
      <c r="F14" s="1005"/>
      <c r="G14" s="580"/>
      <c r="H14" s="1007"/>
      <c r="I14" s="1007"/>
      <c r="J14" s="1054"/>
      <c r="K14" s="579"/>
      <c r="L14" s="1005"/>
      <c r="M14" s="1054"/>
      <c r="N14" s="1021"/>
      <c r="O14" s="1021"/>
      <c r="P14" s="1057"/>
      <c r="Q14" s="992"/>
      <c r="R14" s="1000"/>
      <c r="S14" s="1000"/>
      <c r="T14" s="1060"/>
      <c r="U14" s="1082"/>
      <c r="V14" s="1060"/>
      <c r="W14" s="1083"/>
      <c r="X14" s="992"/>
      <c r="Y14" s="992"/>
      <c r="Z14" s="1060"/>
      <c r="AA14" s="1060"/>
      <c r="AB14" s="1005"/>
      <c r="AC14" s="579"/>
      <c r="AD14" s="579"/>
      <c r="AE14" s="579"/>
      <c r="AF14" s="992"/>
      <c r="AG14" s="992"/>
      <c r="AH14" s="992"/>
      <c r="AI14" s="578"/>
      <c r="AJ14" s="992"/>
      <c r="AK14" s="578"/>
      <c r="AL14" s="992"/>
      <c r="AM14" s="578"/>
    </row>
    <row r="15" s="967" customFormat="1" ht="18" customHeight="1" spans="1:39">
      <c r="A15" s="992"/>
      <c r="B15" s="1000"/>
      <c r="C15" s="992"/>
      <c r="D15" s="995"/>
      <c r="E15" s="1006"/>
      <c r="F15" s="1005"/>
      <c r="G15" s="580"/>
      <c r="H15" s="1007"/>
      <c r="I15" s="1007"/>
      <c r="J15" s="1054"/>
      <c r="K15" s="579"/>
      <c r="L15" s="1005"/>
      <c r="M15" s="1054"/>
      <c r="N15" s="1021"/>
      <c r="O15" s="1021"/>
      <c r="P15" s="1057"/>
      <c r="Q15" s="992"/>
      <c r="R15" s="1000"/>
      <c r="S15" s="1000"/>
      <c r="T15" s="1060"/>
      <c r="U15" s="1082"/>
      <c r="V15" s="1060"/>
      <c r="W15" s="1083"/>
      <c r="X15" s="992"/>
      <c r="Y15" s="992"/>
      <c r="Z15" s="1060"/>
      <c r="AA15" s="1060"/>
      <c r="AB15" s="1005"/>
      <c r="AC15" s="579"/>
      <c r="AD15" s="579"/>
      <c r="AE15" s="579"/>
      <c r="AF15" s="992"/>
      <c r="AG15" s="992"/>
      <c r="AH15" s="992"/>
      <c r="AI15" s="578"/>
      <c r="AJ15" s="992"/>
      <c r="AK15" s="578"/>
      <c r="AL15" s="992"/>
      <c r="AM15" s="578"/>
    </row>
    <row r="16" s="967" customFormat="1" ht="18" customHeight="1" spans="1:39">
      <c r="A16" s="992"/>
      <c r="B16" s="1000"/>
      <c r="C16" s="992"/>
      <c r="D16" s="995"/>
      <c r="E16" s="1006"/>
      <c r="F16" s="1005"/>
      <c r="G16" s="580"/>
      <c r="H16" s="1007"/>
      <c r="I16" s="1007"/>
      <c r="J16" s="1054"/>
      <c r="K16" s="579"/>
      <c r="L16" s="1005"/>
      <c r="M16" s="1054"/>
      <c r="N16" s="1021"/>
      <c r="O16" s="1021"/>
      <c r="P16" s="1057"/>
      <c r="Q16" s="992"/>
      <c r="R16" s="1000"/>
      <c r="S16" s="1000"/>
      <c r="T16" s="1060"/>
      <c r="U16" s="1082"/>
      <c r="V16" s="1060"/>
      <c r="W16" s="1083"/>
      <c r="X16" s="992"/>
      <c r="Y16" s="992"/>
      <c r="Z16" s="1060"/>
      <c r="AA16" s="1060"/>
      <c r="AB16" s="1005"/>
      <c r="AC16" s="579"/>
      <c r="AD16" s="579"/>
      <c r="AE16" s="579"/>
      <c r="AF16" s="992"/>
      <c r="AG16" s="992"/>
      <c r="AH16" s="992"/>
      <c r="AI16" s="578"/>
      <c r="AJ16" s="992"/>
      <c r="AK16" s="578"/>
      <c r="AL16" s="992"/>
      <c r="AM16" s="578"/>
    </row>
    <row r="17" s="967" customFormat="1" ht="18" customHeight="1" spans="1:39">
      <c r="A17" s="992"/>
      <c r="B17" s="1000"/>
      <c r="C17" s="992"/>
      <c r="D17" s="995"/>
      <c r="E17" s="1006"/>
      <c r="F17" s="1005"/>
      <c r="G17" s="580"/>
      <c r="H17" s="1007"/>
      <c r="I17" s="1007"/>
      <c r="J17" s="1054"/>
      <c r="K17" s="579"/>
      <c r="L17" s="1005"/>
      <c r="M17" s="1054"/>
      <c r="N17" s="1021"/>
      <c r="O17" s="1021"/>
      <c r="P17" s="1057"/>
      <c r="Q17" s="992"/>
      <c r="R17" s="1000"/>
      <c r="S17" s="1000"/>
      <c r="T17" s="1060"/>
      <c r="U17" s="1082"/>
      <c r="V17" s="1060"/>
      <c r="W17" s="1083"/>
      <c r="X17" s="992"/>
      <c r="Y17" s="992"/>
      <c r="Z17" s="1060"/>
      <c r="AA17" s="1060"/>
      <c r="AB17" s="1005"/>
      <c r="AC17" s="579"/>
      <c r="AD17" s="579"/>
      <c r="AE17" s="579"/>
      <c r="AF17" s="992"/>
      <c r="AG17" s="992"/>
      <c r="AH17" s="992"/>
      <c r="AI17" s="578"/>
      <c r="AJ17" s="992"/>
      <c r="AK17" s="578"/>
      <c r="AL17" s="992"/>
      <c r="AM17" s="578"/>
    </row>
    <row r="18" s="967" customFormat="1" ht="18" customHeight="1" spans="1:39">
      <c r="A18" s="992"/>
      <c r="B18" s="1000"/>
      <c r="C18" s="992"/>
      <c r="D18" s="995"/>
      <c r="E18" s="1006"/>
      <c r="F18" s="1005"/>
      <c r="G18" s="580"/>
      <c r="H18" s="1007"/>
      <c r="I18" s="1007"/>
      <c r="J18" s="1054"/>
      <c r="K18" s="579"/>
      <c r="L18" s="578"/>
      <c r="M18" s="1054"/>
      <c r="N18" s="1021"/>
      <c r="O18" s="1021"/>
      <c r="P18" s="1057"/>
      <c r="Q18" s="992"/>
      <c r="R18" s="1000"/>
      <c r="S18" s="1000"/>
      <c r="T18" s="1060"/>
      <c r="U18" s="1082"/>
      <c r="V18" s="1060"/>
      <c r="W18" s="1083"/>
      <c r="X18" s="992"/>
      <c r="Y18" s="992"/>
      <c r="Z18" s="1060"/>
      <c r="AA18" s="1060"/>
      <c r="AB18" s="1005"/>
      <c r="AC18" s="579"/>
      <c r="AD18" s="579"/>
      <c r="AE18" s="579"/>
      <c r="AF18" s="992"/>
      <c r="AG18" s="992"/>
      <c r="AH18" s="992"/>
      <c r="AI18" s="578"/>
      <c r="AJ18" s="992"/>
      <c r="AK18" s="578"/>
      <c r="AL18" s="992"/>
      <c r="AM18" s="578"/>
    </row>
    <row r="19" s="967" customFormat="1" ht="18" customHeight="1" spans="1:39">
      <c r="A19" s="992"/>
      <c r="B19" s="1001"/>
      <c r="C19" s="992"/>
      <c r="D19" s="995"/>
      <c r="E19" s="1006"/>
      <c r="F19" s="1005"/>
      <c r="G19" s="580"/>
      <c r="H19" s="1007"/>
      <c r="I19" s="1007"/>
      <c r="J19" s="1054"/>
      <c r="K19" s="579"/>
      <c r="L19" s="578"/>
      <c r="M19" s="1054"/>
      <c r="N19" s="1021"/>
      <c r="O19" s="1021"/>
      <c r="P19" s="1057"/>
      <c r="Q19" s="992"/>
      <c r="R19" s="1000"/>
      <c r="S19" s="1000"/>
      <c r="T19" s="1060"/>
      <c r="U19" s="1082"/>
      <c r="V19" s="1060"/>
      <c r="W19" s="1083"/>
      <c r="X19" s="992"/>
      <c r="Y19" s="992"/>
      <c r="Z19" s="1060"/>
      <c r="AA19" s="1060"/>
      <c r="AB19" s="1005"/>
      <c r="AC19" s="579"/>
      <c r="AD19" s="579"/>
      <c r="AE19" s="579"/>
      <c r="AF19" s="992"/>
      <c r="AG19" s="992"/>
      <c r="AH19" s="992"/>
      <c r="AI19" s="578"/>
      <c r="AJ19" s="992"/>
      <c r="AK19" s="578"/>
      <c r="AL19" s="992"/>
      <c r="AM19" s="578"/>
    </row>
    <row r="20" s="967" customFormat="1" ht="18" customHeight="1" spans="1:39">
      <c r="A20" s="992"/>
      <c r="B20" s="1000"/>
      <c r="C20" s="992"/>
      <c r="D20" s="995"/>
      <c r="E20" s="1006"/>
      <c r="F20" s="1005"/>
      <c r="G20" s="580"/>
      <c r="H20" s="1007"/>
      <c r="I20" s="1007"/>
      <c r="J20" s="1054"/>
      <c r="K20" s="579"/>
      <c r="L20" s="578"/>
      <c r="M20" s="1054"/>
      <c r="N20" s="1021"/>
      <c r="O20" s="1021"/>
      <c r="P20" s="1057"/>
      <c r="Q20" s="992"/>
      <c r="R20" s="1000"/>
      <c r="S20" s="1000"/>
      <c r="T20" s="1060"/>
      <c r="U20" s="1082"/>
      <c r="V20" s="1060"/>
      <c r="W20" s="1083"/>
      <c r="X20" s="992"/>
      <c r="Y20" s="992"/>
      <c r="Z20" s="1060"/>
      <c r="AA20" s="1060"/>
      <c r="AB20" s="1104"/>
      <c r="AC20" s="1105"/>
      <c r="AD20" s="1105"/>
      <c r="AE20" s="1105"/>
      <c r="AF20" s="1106"/>
      <c r="AG20" s="1106"/>
      <c r="AH20" s="1106"/>
      <c r="AI20" s="1113"/>
      <c r="AJ20" s="1106"/>
      <c r="AK20" s="1113"/>
      <c r="AL20" s="1106"/>
      <c r="AM20" s="1113"/>
    </row>
    <row r="21" s="967" customFormat="1" ht="18" customHeight="1" spans="1:39">
      <c r="A21" s="1008" t="s">
        <v>445</v>
      </c>
      <c r="B21" s="1009"/>
      <c r="C21" s="1010"/>
      <c r="D21" s="1011"/>
      <c r="E21" s="996"/>
      <c r="F21" s="1012"/>
      <c r="G21" s="999"/>
      <c r="H21" s="1013"/>
      <c r="I21" s="1058"/>
      <c r="J21" s="1058"/>
      <c r="K21" s="1059">
        <f>SUM(K5:K20)</f>
        <v>0</v>
      </c>
      <c r="L21" s="1059" t="s">
        <v>167</v>
      </c>
      <c r="M21" s="1059">
        <f>SUM(M5:M20)</f>
        <v>0</v>
      </c>
      <c r="N21" s="1021"/>
      <c r="O21" s="1021"/>
      <c r="P21" s="1057"/>
      <c r="Q21" s="992"/>
      <c r="R21" s="1084"/>
      <c r="S21" s="1084"/>
      <c r="T21" s="1061"/>
      <c r="U21" s="1061"/>
      <c r="V21" s="1061"/>
      <c r="W21" s="1061"/>
      <c r="X21" s="1061"/>
      <c r="Y21" s="1061"/>
      <c r="Z21" s="1061"/>
      <c r="AA21" s="1061"/>
      <c r="AB21" s="1107"/>
      <c r="AC21" s="1105"/>
      <c r="AD21" s="1105"/>
      <c r="AE21" s="1105"/>
      <c r="AF21" s="1106"/>
      <c r="AG21" s="1106"/>
      <c r="AH21" s="1106"/>
      <c r="AI21" s="1113"/>
      <c r="AJ21" s="1106"/>
      <c r="AK21" s="1113"/>
      <c r="AL21" s="1106"/>
      <c r="AM21" s="1113"/>
    </row>
    <row r="22" s="967" customFormat="1" ht="18" customHeight="1" spans="1:39">
      <c r="A22" s="1014" t="s">
        <v>446</v>
      </c>
      <c r="B22" s="1015"/>
      <c r="C22" s="1015"/>
      <c r="D22" s="1016"/>
      <c r="E22" s="996"/>
      <c r="F22" s="1012"/>
      <c r="G22" s="999"/>
      <c r="H22" s="1013"/>
      <c r="I22" s="1021"/>
      <c r="J22" s="1021"/>
      <c r="K22" s="1060"/>
      <c r="L22" s="1005"/>
      <c r="M22" s="1007"/>
      <c r="N22" s="1021"/>
      <c r="O22" s="1021"/>
      <c r="P22" s="1057"/>
      <c r="Q22" s="992"/>
      <c r="R22" s="1084"/>
      <c r="S22" s="1084"/>
      <c r="T22" s="1060"/>
      <c r="U22" s="1082"/>
      <c r="V22" s="1060"/>
      <c r="W22" s="1083"/>
      <c r="X22" s="992"/>
      <c r="Y22" s="992"/>
      <c r="Z22" s="1060"/>
      <c r="AA22" s="1060"/>
      <c r="AB22" s="1104"/>
      <c r="AC22" s="1105"/>
      <c r="AD22" s="1105"/>
      <c r="AE22" s="1105"/>
      <c r="AF22" s="1106"/>
      <c r="AG22" s="1106"/>
      <c r="AH22" s="1106"/>
      <c r="AI22" s="1113"/>
      <c r="AJ22" s="1106"/>
      <c r="AK22" s="1113"/>
      <c r="AL22" s="1106"/>
      <c r="AM22" s="1113"/>
    </row>
    <row r="23" s="967" customFormat="1" ht="18" customHeight="1" spans="1:39">
      <c r="A23" s="1017" t="s">
        <v>447</v>
      </c>
      <c r="B23" s="1018"/>
      <c r="C23" s="1019"/>
      <c r="D23" s="1020"/>
      <c r="E23" s="995"/>
      <c r="F23" s="1012"/>
      <c r="G23" s="999"/>
      <c r="H23" s="1021"/>
      <c r="I23" s="1058"/>
      <c r="J23" s="1058"/>
      <c r="K23" s="1061">
        <f>K21</f>
        <v>0</v>
      </c>
      <c r="L23" s="1062"/>
      <c r="M23" s="1058">
        <f>M21</f>
        <v>0</v>
      </c>
      <c r="N23" s="1021"/>
      <c r="O23" s="1021"/>
      <c r="P23" s="1057"/>
      <c r="Q23" s="992"/>
      <c r="R23" s="1085" t="s">
        <v>448</v>
      </c>
      <c r="S23" s="1085"/>
      <c r="T23" s="1061">
        <f>SUM(T5:T22)</f>
        <v>0</v>
      </c>
      <c r="U23" s="1061"/>
      <c r="V23" s="1061">
        <f>SUM(V5:V22)</f>
        <v>0</v>
      </c>
      <c r="W23" s="1061"/>
      <c r="X23" s="1061"/>
      <c r="Y23" s="1061"/>
      <c r="Z23" s="1061">
        <f>SUM(Z5:Z22)</f>
        <v>0</v>
      </c>
      <c r="AA23" s="1061">
        <f>SUM(AA5:AA22)</f>
        <v>0</v>
      </c>
      <c r="AB23" s="1108"/>
      <c r="AC23" s="1105"/>
      <c r="AD23" s="1105"/>
      <c r="AE23" s="1105"/>
      <c r="AF23" s="1106"/>
      <c r="AG23" s="1106"/>
      <c r="AH23" s="1106"/>
      <c r="AI23" s="1113"/>
      <c r="AJ23" s="1106"/>
      <c r="AK23" s="1113"/>
      <c r="AL23" s="1106"/>
      <c r="AM23" s="1113"/>
    </row>
    <row r="24" s="967" customFormat="1" ht="18" customHeight="1" spans="1:39">
      <c r="A24" s="1022" t="e">
        <f>#REF!</f>
        <v>#REF!</v>
      </c>
      <c r="B24" s="1023"/>
      <c r="C24" s="1024"/>
      <c r="D24" s="1023"/>
      <c r="E24" s="1025"/>
      <c r="F24" s="1025"/>
      <c r="G24" s="1026"/>
      <c r="H24" s="1023"/>
      <c r="I24" s="1023"/>
      <c r="J24" s="1023"/>
      <c r="K24" s="1063" t="e">
        <f>#REF!</f>
        <v>#REF!</v>
      </c>
      <c r="L24" s="1063"/>
      <c r="M24" s="1063"/>
      <c r="N24" s="1063"/>
      <c r="O24" s="1063"/>
      <c r="P24" s="1023"/>
      <c r="Q24" s="1086"/>
      <c r="R24" s="1087"/>
      <c r="S24" s="1087"/>
      <c r="T24" s="1088"/>
      <c r="U24" s="1089"/>
      <c r="V24" s="1088"/>
      <c r="W24" s="1090"/>
      <c r="X24" s="1091"/>
      <c r="Y24" s="1091"/>
      <c r="Z24" s="1088"/>
      <c r="AA24" s="1088"/>
      <c r="AB24" s="1109"/>
      <c r="AC24" s="1088"/>
      <c r="AD24" s="1088"/>
      <c r="AE24" s="1088"/>
      <c r="AF24" s="1086"/>
      <c r="AG24" s="1086"/>
      <c r="AH24" s="1086"/>
      <c r="AI24" s="1114"/>
      <c r="AJ24" s="1086"/>
      <c r="AK24" s="1114"/>
      <c r="AL24" s="1086"/>
      <c r="AM24" s="1114"/>
    </row>
    <row r="25" s="968" customFormat="1" ht="18" customHeight="1" spans="1:39">
      <c r="A25" s="1027" t="e">
        <f>#REF!</f>
        <v>#REF!</v>
      </c>
      <c r="B25" s="1028"/>
      <c r="C25" s="1029"/>
      <c r="D25" s="1028"/>
      <c r="E25" s="1030"/>
      <c r="F25" s="1030"/>
      <c r="G25" s="1031"/>
      <c r="H25" s="1028"/>
      <c r="I25" s="1028"/>
      <c r="J25" s="1028"/>
      <c r="K25" s="1064"/>
      <c r="L25" s="1065"/>
      <c r="M25" s="1028"/>
      <c r="N25" s="1028"/>
      <c r="O25" s="1028"/>
      <c r="P25" s="1028"/>
      <c r="Q25" s="1030"/>
      <c r="R25" s="1038"/>
      <c r="S25" s="1038"/>
      <c r="T25" s="1092"/>
      <c r="U25" s="1093"/>
      <c r="V25" s="1092"/>
      <c r="W25" s="1094"/>
      <c r="X25" s="1095"/>
      <c r="Y25" s="1095"/>
      <c r="Z25" s="1092"/>
      <c r="AA25" s="1092"/>
      <c r="AB25" s="1110"/>
      <c r="AC25" s="1092"/>
      <c r="AD25" s="1092"/>
      <c r="AE25" s="1092"/>
      <c r="AF25" s="1030"/>
      <c r="AG25" s="1030"/>
      <c r="AH25" s="1030"/>
      <c r="AI25" s="1115"/>
      <c r="AJ25" s="1030"/>
      <c r="AK25" s="1115"/>
      <c r="AL25" s="1030"/>
      <c r="AM25" s="1115"/>
    </row>
    <row r="26" s="968" customFormat="1" ht="30.75" customHeight="1" spans="1:39">
      <c r="A26" s="1032"/>
      <c r="C26" s="1033"/>
      <c r="E26" s="1034"/>
      <c r="F26" s="1035"/>
      <c r="G26" s="1036"/>
      <c r="K26" s="1066"/>
      <c r="L26" s="1067"/>
      <c r="Q26" s="1030"/>
      <c r="R26" s="1038"/>
      <c r="S26" s="1038"/>
      <c r="T26" s="1092"/>
      <c r="U26" s="1093"/>
      <c r="V26" s="1092"/>
      <c r="W26" s="1094"/>
      <c r="X26" s="1095"/>
      <c r="Y26" s="1095"/>
      <c r="Z26" s="1092"/>
      <c r="AA26" s="1092"/>
      <c r="AB26" s="1110"/>
      <c r="AC26" s="1092"/>
      <c r="AD26" s="1092"/>
      <c r="AE26" s="1092"/>
      <c r="AF26" s="1030"/>
      <c r="AG26" s="1030"/>
      <c r="AH26" s="1030"/>
      <c r="AI26" s="1115"/>
      <c r="AJ26" s="1030"/>
      <c r="AK26" s="1115"/>
      <c r="AL26" s="1030"/>
      <c r="AM26" s="1115"/>
    </row>
    <row r="27" s="969" customFormat="1" ht="20.25" customHeight="1" spans="1:39">
      <c r="A27" s="1037"/>
      <c r="C27" s="1038"/>
      <c r="E27" s="1039"/>
      <c r="F27" s="1035"/>
      <c r="G27" s="1040"/>
      <c r="K27" s="1068"/>
      <c r="L27" s="979"/>
      <c r="Q27" s="1030"/>
      <c r="R27" s="1038"/>
      <c r="S27" s="1038"/>
      <c r="T27" s="1092"/>
      <c r="U27" s="1093"/>
      <c r="V27" s="1092"/>
      <c r="W27" s="1094"/>
      <c r="X27" s="1095"/>
      <c r="Y27" s="1095"/>
      <c r="Z27" s="1092"/>
      <c r="AA27" s="1092"/>
      <c r="AB27" s="1110"/>
      <c r="AC27" s="1092"/>
      <c r="AD27" s="1092"/>
      <c r="AE27" s="1092"/>
      <c r="AF27" s="1030"/>
      <c r="AG27" s="1030"/>
      <c r="AH27" s="1030"/>
      <c r="AI27" s="1115"/>
      <c r="AJ27" s="1030"/>
      <c r="AK27" s="1115"/>
      <c r="AL27" s="1030"/>
      <c r="AM27" s="1115"/>
    </row>
    <row r="28" s="969" customFormat="1" customHeight="1" spans="1:39">
      <c r="A28" s="1037"/>
      <c r="C28" s="1038"/>
      <c r="E28" s="1039"/>
      <c r="F28" s="1035"/>
      <c r="G28" s="1040"/>
      <c r="K28" s="1068"/>
      <c r="L28" s="979"/>
      <c r="Q28" s="1030"/>
      <c r="R28" s="1038"/>
      <c r="S28" s="1038"/>
      <c r="T28" s="1092"/>
      <c r="U28" s="1093"/>
      <c r="V28" s="1092"/>
      <c r="W28" s="1094"/>
      <c r="X28" s="1095"/>
      <c r="Y28" s="1095"/>
      <c r="Z28" s="1092"/>
      <c r="AA28" s="1092"/>
      <c r="AB28" s="1110"/>
      <c r="AC28" s="1092"/>
      <c r="AD28" s="1092"/>
      <c r="AE28" s="1092"/>
      <c r="AF28" s="1030"/>
      <c r="AG28" s="1030"/>
      <c r="AH28" s="1030"/>
      <c r="AI28" s="1115"/>
      <c r="AJ28" s="1030"/>
      <c r="AK28" s="1115"/>
      <c r="AL28" s="1030"/>
      <c r="AM28" s="1115"/>
    </row>
    <row r="29" s="969" customFormat="1" customHeight="1" spans="1:39">
      <c r="A29" s="1037"/>
      <c r="C29" s="1038"/>
      <c r="E29" s="1039"/>
      <c r="F29" s="1035"/>
      <c r="G29" s="1040"/>
      <c r="K29" s="1068"/>
      <c r="L29" s="979"/>
      <c r="Q29" s="1030"/>
      <c r="R29" s="1038"/>
      <c r="S29" s="1038"/>
      <c r="T29" s="1092"/>
      <c r="U29" s="1093"/>
      <c r="V29" s="1092"/>
      <c r="W29" s="1094"/>
      <c r="X29" s="1095"/>
      <c r="Y29" s="1095"/>
      <c r="Z29" s="1092"/>
      <c r="AA29" s="1092"/>
      <c r="AB29" s="1110"/>
      <c r="AC29" s="1092"/>
      <c r="AD29" s="1092"/>
      <c r="AE29" s="1092"/>
      <c r="AF29" s="1030"/>
      <c r="AG29" s="1030"/>
      <c r="AH29" s="1030"/>
      <c r="AI29" s="1115"/>
      <c r="AJ29" s="1030"/>
      <c r="AK29" s="1115"/>
      <c r="AL29" s="1030"/>
      <c r="AM29" s="1115"/>
    </row>
    <row r="30" s="969" customFormat="1" customHeight="1" spans="1:39">
      <c r="A30" s="1037"/>
      <c r="C30" s="1038"/>
      <c r="E30" s="1039"/>
      <c r="F30" s="1035"/>
      <c r="G30" s="1040"/>
      <c r="K30" s="1068"/>
      <c r="L30" s="979"/>
      <c r="Q30" s="1030"/>
      <c r="T30" s="1092"/>
      <c r="U30" s="1093"/>
      <c r="V30" s="1092"/>
      <c r="W30" s="1094"/>
      <c r="X30" s="1095"/>
      <c r="Y30" s="1095"/>
      <c r="Z30" s="1092"/>
      <c r="AA30" s="1092"/>
      <c r="AB30" s="1110"/>
      <c r="AC30" s="1092"/>
      <c r="AD30" s="1092"/>
      <c r="AE30" s="1092"/>
      <c r="AF30" s="1030"/>
      <c r="AG30" s="1030"/>
      <c r="AH30" s="1030"/>
      <c r="AI30" s="1115"/>
      <c r="AJ30" s="1030"/>
      <c r="AK30" s="1115"/>
      <c r="AL30" s="1030"/>
      <c r="AM30" s="1115"/>
    </row>
    <row r="31" s="969" customFormat="1" customHeight="1" spans="1:39">
      <c r="A31" s="1037"/>
      <c r="C31" s="1038"/>
      <c r="E31" s="1039"/>
      <c r="F31" s="1035"/>
      <c r="G31" s="1040"/>
      <c r="K31" s="1068"/>
      <c r="L31" s="979"/>
      <c r="Q31" s="1030"/>
      <c r="R31" s="1038"/>
      <c r="S31" s="1038"/>
      <c r="T31" s="1092"/>
      <c r="U31" s="1093"/>
      <c r="V31" s="1092"/>
      <c r="W31" s="1094"/>
      <c r="X31" s="1095"/>
      <c r="Y31" s="1095"/>
      <c r="Z31" s="1092"/>
      <c r="AA31" s="1092"/>
      <c r="AB31" s="1110"/>
      <c r="AC31" s="1092"/>
      <c r="AD31" s="1092"/>
      <c r="AE31" s="1092"/>
      <c r="AF31" s="1030"/>
      <c r="AG31" s="1030"/>
      <c r="AH31" s="1030"/>
      <c r="AI31" s="1115"/>
      <c r="AJ31" s="1030"/>
      <c r="AK31" s="1115"/>
      <c r="AL31" s="1030"/>
      <c r="AM31" s="1115"/>
    </row>
    <row r="32" s="969" customFormat="1" customHeight="1" spans="1:39">
      <c r="A32" s="1037"/>
      <c r="C32" s="1038"/>
      <c r="E32" s="1039"/>
      <c r="F32" s="1035"/>
      <c r="G32" s="1040"/>
      <c r="K32" s="1068"/>
      <c r="L32" s="979"/>
      <c r="Q32" s="1030"/>
      <c r="T32" s="1092"/>
      <c r="U32" s="1093"/>
      <c r="V32" s="1092"/>
      <c r="W32" s="1094"/>
      <c r="X32" s="1095"/>
      <c r="Y32" s="1095"/>
      <c r="Z32" s="1092"/>
      <c r="AA32" s="1092"/>
      <c r="AB32" s="1110"/>
      <c r="AC32" s="1092"/>
      <c r="AD32" s="1092"/>
      <c r="AE32" s="1092"/>
      <c r="AF32" s="1030"/>
      <c r="AG32" s="1030"/>
      <c r="AH32" s="1030"/>
      <c r="AI32" s="1115"/>
      <c r="AJ32" s="1030"/>
      <c r="AK32" s="1115"/>
      <c r="AL32" s="1030"/>
      <c r="AM32" s="1115"/>
    </row>
    <row r="33" s="969" customFormat="1" customHeight="1" spans="1:39">
      <c r="A33" s="1037"/>
      <c r="C33" s="1038"/>
      <c r="E33" s="1039"/>
      <c r="F33" s="1035"/>
      <c r="G33" s="1040"/>
      <c r="K33" s="1068"/>
      <c r="L33" s="979"/>
      <c r="Q33" s="1030"/>
      <c r="R33" s="1038"/>
      <c r="S33" s="1038"/>
      <c r="T33" s="1092"/>
      <c r="U33" s="1093"/>
      <c r="V33" s="1092"/>
      <c r="W33" s="1094"/>
      <c r="X33" s="1095"/>
      <c r="Y33" s="1095"/>
      <c r="Z33" s="1092"/>
      <c r="AA33" s="1092"/>
      <c r="AB33" s="1110"/>
      <c r="AC33" s="1092"/>
      <c r="AD33" s="1092"/>
      <c r="AE33" s="1092"/>
      <c r="AF33" s="1030"/>
      <c r="AG33" s="1030"/>
      <c r="AH33" s="1030"/>
      <c r="AI33" s="1115"/>
      <c r="AJ33" s="1030"/>
      <c r="AK33" s="1115"/>
      <c r="AL33" s="1030"/>
      <c r="AM33" s="1115"/>
    </row>
    <row r="34" s="969" customFormat="1" customHeight="1" spans="1:39">
      <c r="A34" s="1037"/>
      <c r="C34" s="1038"/>
      <c r="E34" s="1039"/>
      <c r="F34" s="1035"/>
      <c r="G34" s="1040"/>
      <c r="K34" s="1068"/>
      <c r="L34" s="979"/>
      <c r="Q34" s="1030"/>
      <c r="R34" s="1038"/>
      <c r="S34" s="1038"/>
      <c r="T34" s="1092"/>
      <c r="U34" s="1093"/>
      <c r="V34" s="1092"/>
      <c r="W34" s="1094"/>
      <c r="X34" s="1095"/>
      <c r="Y34" s="1095"/>
      <c r="Z34" s="1092"/>
      <c r="AA34" s="1092"/>
      <c r="AB34" s="1110"/>
      <c r="AC34" s="1092"/>
      <c r="AD34" s="1092"/>
      <c r="AE34" s="1092"/>
      <c r="AF34" s="1030"/>
      <c r="AG34" s="1030"/>
      <c r="AH34" s="1030"/>
      <c r="AI34" s="1115"/>
      <c r="AJ34" s="1030"/>
      <c r="AK34" s="1115"/>
      <c r="AL34" s="1030"/>
      <c r="AM34" s="1115"/>
    </row>
    <row r="35" s="969" customFormat="1" customHeight="1" spans="1:39">
      <c r="A35" s="1037"/>
      <c r="C35" s="1038"/>
      <c r="E35" s="1039"/>
      <c r="F35" s="1035"/>
      <c r="G35" s="1040"/>
      <c r="K35" s="1068"/>
      <c r="L35" s="979"/>
      <c r="Q35" s="1030"/>
      <c r="T35" s="1092"/>
      <c r="U35" s="1093"/>
      <c r="V35" s="1092"/>
      <c r="W35" s="1094"/>
      <c r="X35" s="1095"/>
      <c r="Y35" s="1095"/>
      <c r="Z35" s="1092"/>
      <c r="AA35" s="1092"/>
      <c r="AB35" s="1110"/>
      <c r="AC35" s="1092"/>
      <c r="AD35" s="1092"/>
      <c r="AE35" s="1092"/>
      <c r="AF35" s="1030"/>
      <c r="AG35" s="1030"/>
      <c r="AH35" s="1030"/>
      <c r="AI35" s="1115"/>
      <c r="AJ35" s="1030"/>
      <c r="AK35" s="1115"/>
      <c r="AL35" s="1030"/>
      <c r="AM35" s="1115"/>
    </row>
    <row r="36" s="969" customFormat="1" customHeight="1" spans="1:39">
      <c r="A36" s="1037"/>
      <c r="C36" s="1038"/>
      <c r="E36" s="1039"/>
      <c r="F36" s="1035"/>
      <c r="G36" s="1040"/>
      <c r="K36" s="1068"/>
      <c r="L36" s="979"/>
      <c r="Q36" s="1030"/>
      <c r="T36" s="1092"/>
      <c r="U36" s="1093"/>
      <c r="V36" s="1092"/>
      <c r="W36" s="1094"/>
      <c r="X36" s="1095"/>
      <c r="Y36" s="1095"/>
      <c r="Z36" s="1092"/>
      <c r="AA36" s="1092"/>
      <c r="AB36" s="1110"/>
      <c r="AC36" s="1092"/>
      <c r="AD36" s="1092"/>
      <c r="AE36" s="1092"/>
      <c r="AF36" s="1030"/>
      <c r="AG36" s="1030"/>
      <c r="AH36" s="1030"/>
      <c r="AI36" s="1115"/>
      <c r="AJ36" s="1030"/>
      <c r="AK36" s="1115"/>
      <c r="AL36" s="1030"/>
      <c r="AM36" s="1115"/>
    </row>
    <row r="37" s="969" customFormat="1" customHeight="1" spans="1:39">
      <c r="A37" s="1037"/>
      <c r="C37" s="1038"/>
      <c r="E37" s="1039"/>
      <c r="F37" s="1035"/>
      <c r="G37" s="1040"/>
      <c r="K37" s="1068"/>
      <c r="L37" s="979"/>
      <c r="Q37" s="1030"/>
      <c r="T37" s="1092"/>
      <c r="U37" s="1093"/>
      <c r="V37" s="1092"/>
      <c r="W37" s="1094"/>
      <c r="X37" s="1095"/>
      <c r="Y37" s="1095"/>
      <c r="Z37" s="1092"/>
      <c r="AA37" s="1092"/>
      <c r="AB37" s="1110"/>
      <c r="AC37" s="1092"/>
      <c r="AD37" s="1092"/>
      <c r="AE37" s="1092"/>
      <c r="AF37" s="1030"/>
      <c r="AG37" s="1030"/>
      <c r="AH37" s="1030"/>
      <c r="AI37" s="1115"/>
      <c r="AJ37" s="1030"/>
      <c r="AK37" s="1115"/>
      <c r="AL37" s="1030"/>
      <c r="AM37" s="1115"/>
    </row>
    <row r="38" s="969" customFormat="1" customHeight="1" spans="1:39">
      <c r="A38" s="1037"/>
      <c r="C38" s="1038"/>
      <c r="E38" s="1039"/>
      <c r="F38" s="1035"/>
      <c r="G38" s="1040"/>
      <c r="K38" s="1068"/>
      <c r="L38" s="979"/>
      <c r="Q38" s="1030"/>
      <c r="T38" s="1092"/>
      <c r="U38" s="1093"/>
      <c r="V38" s="1092"/>
      <c r="W38" s="1094"/>
      <c r="X38" s="1095"/>
      <c r="Y38" s="1095"/>
      <c r="Z38" s="1092"/>
      <c r="AA38" s="1092"/>
      <c r="AB38" s="1110"/>
      <c r="AC38" s="1092"/>
      <c r="AD38" s="1092"/>
      <c r="AE38" s="1092"/>
      <c r="AF38" s="1030"/>
      <c r="AG38" s="1030"/>
      <c r="AH38" s="1030"/>
      <c r="AI38" s="1115"/>
      <c r="AJ38" s="1030"/>
      <c r="AK38" s="1115"/>
      <c r="AL38" s="1030"/>
      <c r="AM38" s="1115"/>
    </row>
    <row r="39" s="969" customFormat="1" customHeight="1" spans="1:39">
      <c r="A39" s="1037"/>
      <c r="C39" s="1038"/>
      <c r="E39" s="1039"/>
      <c r="F39" s="1035"/>
      <c r="G39" s="1040"/>
      <c r="K39" s="1068"/>
      <c r="L39" s="979"/>
      <c r="Q39" s="1030"/>
      <c r="T39" s="1092"/>
      <c r="U39" s="1093"/>
      <c r="V39" s="1092"/>
      <c r="W39" s="1094"/>
      <c r="X39" s="1095"/>
      <c r="Y39" s="1095"/>
      <c r="Z39" s="1092"/>
      <c r="AA39" s="1092"/>
      <c r="AB39" s="1110"/>
      <c r="AC39" s="1092"/>
      <c r="AD39" s="1092"/>
      <c r="AE39" s="1092"/>
      <c r="AF39" s="1030"/>
      <c r="AG39" s="1030"/>
      <c r="AH39" s="1030"/>
      <c r="AI39" s="1115"/>
      <c r="AJ39" s="1030"/>
      <c r="AK39" s="1115"/>
      <c r="AL39" s="1030"/>
      <c r="AM39" s="1115"/>
    </row>
    <row r="40" s="969" customFormat="1" customHeight="1" spans="1:39">
      <c r="A40" s="1037"/>
      <c r="C40" s="1038"/>
      <c r="E40" s="1039"/>
      <c r="F40" s="1035"/>
      <c r="G40" s="1040"/>
      <c r="K40" s="1068"/>
      <c r="L40" s="979"/>
      <c r="Q40" s="1030"/>
      <c r="T40" s="1092"/>
      <c r="U40" s="1093"/>
      <c r="V40" s="1092"/>
      <c r="W40" s="1094"/>
      <c r="X40" s="1095"/>
      <c r="Y40" s="1095"/>
      <c r="Z40" s="1092"/>
      <c r="AA40" s="1092"/>
      <c r="AB40" s="1110"/>
      <c r="AC40" s="1092"/>
      <c r="AD40" s="1092"/>
      <c r="AE40" s="1092"/>
      <c r="AF40" s="1030"/>
      <c r="AG40" s="1030"/>
      <c r="AH40" s="1030"/>
      <c r="AI40" s="1115"/>
      <c r="AJ40" s="1030"/>
      <c r="AK40" s="1115"/>
      <c r="AL40" s="1030"/>
      <c r="AM40" s="1115"/>
    </row>
    <row r="41" s="970" customFormat="1" customHeight="1" spans="1:39">
      <c r="A41" s="1041"/>
      <c r="C41" s="1042"/>
      <c r="E41" s="1043"/>
      <c r="F41" s="1044"/>
      <c r="G41" s="1045"/>
      <c r="K41" s="1069"/>
      <c r="L41" s="1070"/>
      <c r="Q41" s="1030"/>
      <c r="R41" s="969"/>
      <c r="S41" s="969"/>
      <c r="T41" s="1092"/>
      <c r="U41" s="1093"/>
      <c r="V41" s="1092"/>
      <c r="W41" s="1094"/>
      <c r="X41" s="1095"/>
      <c r="Y41" s="1095"/>
      <c r="Z41" s="1092"/>
      <c r="AA41" s="1092"/>
      <c r="AB41" s="1110"/>
      <c r="AC41" s="1092"/>
      <c r="AD41" s="1092"/>
      <c r="AE41" s="1092"/>
      <c r="AF41" s="1030"/>
      <c r="AG41" s="1030"/>
      <c r="AH41" s="1030"/>
      <c r="AI41" s="1115"/>
      <c r="AJ41" s="1030"/>
      <c r="AK41" s="1115"/>
      <c r="AL41" s="1030"/>
      <c r="AM41" s="1115"/>
    </row>
    <row r="42" s="970" customFormat="1" customHeight="1" spans="1:39">
      <c r="A42" s="1041"/>
      <c r="C42" s="1042"/>
      <c r="E42" s="1043"/>
      <c r="F42" s="1044"/>
      <c r="G42" s="1045"/>
      <c r="K42" s="1069"/>
      <c r="L42" s="1070"/>
      <c r="Q42" s="1030"/>
      <c r="R42" s="969"/>
      <c r="S42" s="969"/>
      <c r="T42" s="1092"/>
      <c r="U42" s="1093"/>
      <c r="V42" s="1092"/>
      <c r="W42" s="1094"/>
      <c r="X42" s="1095"/>
      <c r="Y42" s="1095"/>
      <c r="Z42" s="1092"/>
      <c r="AA42" s="1092"/>
      <c r="AB42" s="1110"/>
      <c r="AC42" s="1092"/>
      <c r="AD42" s="1092"/>
      <c r="AE42" s="1092"/>
      <c r="AF42" s="1030"/>
      <c r="AG42" s="1030"/>
      <c r="AH42" s="1030"/>
      <c r="AI42" s="1115"/>
      <c r="AJ42" s="1030"/>
      <c r="AK42" s="1115"/>
      <c r="AL42" s="1030"/>
      <c r="AM42" s="1115"/>
    </row>
    <row r="43" s="970" customFormat="1" customHeight="1" spans="1:39">
      <c r="A43" s="1041"/>
      <c r="C43" s="1042"/>
      <c r="E43" s="1043"/>
      <c r="F43" s="1044"/>
      <c r="G43" s="1045"/>
      <c r="K43" s="1069"/>
      <c r="L43" s="1070"/>
      <c r="Q43" s="1030"/>
      <c r="R43" s="969"/>
      <c r="S43" s="969"/>
      <c r="T43" s="1092"/>
      <c r="U43" s="1093"/>
      <c r="V43" s="1092"/>
      <c r="W43" s="1094"/>
      <c r="X43" s="1095"/>
      <c r="Y43" s="1095"/>
      <c r="Z43" s="1092"/>
      <c r="AA43" s="1092"/>
      <c r="AB43" s="1110"/>
      <c r="AC43" s="1092"/>
      <c r="AD43" s="1092"/>
      <c r="AE43" s="1092"/>
      <c r="AF43" s="1030"/>
      <c r="AG43" s="1030"/>
      <c r="AH43" s="1030"/>
      <c r="AI43" s="1115"/>
      <c r="AJ43" s="1030"/>
      <c r="AK43" s="1115"/>
      <c r="AL43" s="1030"/>
      <c r="AM43" s="1115"/>
    </row>
    <row r="44" s="970" customFormat="1" customHeight="1" spans="1:39">
      <c r="A44" s="1041"/>
      <c r="C44" s="1042"/>
      <c r="E44" s="1043"/>
      <c r="F44" s="1044"/>
      <c r="G44" s="1045"/>
      <c r="K44" s="1069"/>
      <c r="L44" s="1070"/>
      <c r="Q44" s="1030"/>
      <c r="R44" s="1038"/>
      <c r="S44" s="1038"/>
      <c r="T44" s="1092"/>
      <c r="U44" s="1093"/>
      <c r="V44" s="1096"/>
      <c r="W44" s="1094"/>
      <c r="X44" s="1095"/>
      <c r="Y44" s="1095"/>
      <c r="Z44" s="1092"/>
      <c r="AA44" s="1096"/>
      <c r="AB44" s="1110"/>
      <c r="AC44" s="1096"/>
      <c r="AD44" s="1096"/>
      <c r="AE44" s="1096"/>
      <c r="AF44" s="1030"/>
      <c r="AG44" s="1030"/>
      <c r="AH44" s="1030"/>
      <c r="AI44" s="1115"/>
      <c r="AJ44" s="1030"/>
      <c r="AK44" s="1030"/>
      <c r="AL44" s="1030"/>
      <c r="AM44" s="1115"/>
    </row>
    <row r="45" s="970" customFormat="1" customHeight="1" spans="1:39">
      <c r="A45" s="1041"/>
      <c r="C45" s="1042"/>
      <c r="E45" s="1043"/>
      <c r="F45" s="1044"/>
      <c r="G45" s="1045"/>
      <c r="K45" s="1069"/>
      <c r="L45" s="1070"/>
      <c r="Q45" s="969"/>
      <c r="R45" s="969"/>
      <c r="S45" s="969"/>
      <c r="T45" s="969"/>
      <c r="U45" s="969"/>
      <c r="V45" s="969"/>
      <c r="W45" s="969"/>
      <c r="X45" s="969"/>
      <c r="Y45" s="969"/>
      <c r="Z45" s="969"/>
      <c r="AA45" s="969"/>
      <c r="AB45" s="979"/>
      <c r="AC45" s="969"/>
      <c r="AD45" s="969"/>
      <c r="AE45" s="969"/>
      <c r="AF45" s="969"/>
      <c r="AG45" s="969"/>
      <c r="AH45" s="969"/>
      <c r="AI45" s="969"/>
      <c r="AJ45" s="969"/>
      <c r="AK45" s="969"/>
      <c r="AL45" s="969"/>
      <c r="AM45" s="969"/>
    </row>
    <row r="46" s="970" customFormat="1" customHeight="1" spans="1:39">
      <c r="A46" s="1041"/>
      <c r="C46" s="1042"/>
      <c r="E46" s="1043"/>
      <c r="F46" s="1044"/>
      <c r="G46" s="1045"/>
      <c r="K46" s="1069"/>
      <c r="L46" s="1070"/>
      <c r="Q46" s="969"/>
      <c r="R46" s="969"/>
      <c r="S46" s="969"/>
      <c r="T46" s="969"/>
      <c r="U46" s="969"/>
      <c r="V46" s="969"/>
      <c r="W46" s="969"/>
      <c r="X46" s="969"/>
      <c r="Y46" s="969"/>
      <c r="Z46" s="969"/>
      <c r="AA46" s="969"/>
      <c r="AB46" s="979"/>
      <c r="AC46" s="969"/>
      <c r="AD46" s="969"/>
      <c r="AE46" s="969"/>
      <c r="AF46" s="969"/>
      <c r="AG46" s="969"/>
      <c r="AH46" s="969"/>
      <c r="AI46" s="969"/>
      <c r="AJ46" s="969"/>
      <c r="AK46" s="969"/>
      <c r="AL46" s="969"/>
      <c r="AM46" s="969"/>
    </row>
    <row r="47" s="970" customFormat="1" customHeight="1" spans="1:39">
      <c r="A47" s="1041"/>
      <c r="C47" s="1042"/>
      <c r="E47" s="1043"/>
      <c r="F47" s="1044"/>
      <c r="G47" s="1045"/>
      <c r="K47" s="1069"/>
      <c r="L47" s="1070"/>
      <c r="Q47" s="969"/>
      <c r="R47" s="969"/>
      <c r="S47" s="969"/>
      <c r="T47" s="969"/>
      <c r="U47" s="969"/>
      <c r="V47" s="969"/>
      <c r="W47" s="969"/>
      <c r="X47" s="969"/>
      <c r="Y47" s="969"/>
      <c r="Z47" s="969"/>
      <c r="AA47" s="969"/>
      <c r="AB47" s="979"/>
      <c r="AC47" s="969"/>
      <c r="AD47" s="969"/>
      <c r="AE47" s="969"/>
      <c r="AF47" s="969"/>
      <c r="AG47" s="969"/>
      <c r="AH47" s="969"/>
      <c r="AI47" s="969"/>
      <c r="AJ47" s="969"/>
      <c r="AK47" s="969"/>
      <c r="AL47" s="969"/>
      <c r="AM47" s="969"/>
    </row>
    <row r="48" s="970" customFormat="1" customHeight="1" spans="1:39">
      <c r="A48" s="1041"/>
      <c r="C48" s="1042"/>
      <c r="E48" s="1043"/>
      <c r="F48" s="1044"/>
      <c r="G48" s="1045"/>
      <c r="K48" s="1069"/>
      <c r="L48" s="1070"/>
      <c r="Q48" s="969"/>
      <c r="R48" s="969"/>
      <c r="S48" s="969"/>
      <c r="T48" s="969"/>
      <c r="U48" s="969"/>
      <c r="V48" s="969"/>
      <c r="W48" s="969"/>
      <c r="X48" s="969"/>
      <c r="Y48" s="969"/>
      <c r="Z48" s="969"/>
      <c r="AA48" s="969"/>
      <c r="AB48" s="979"/>
      <c r="AC48" s="969"/>
      <c r="AD48" s="969"/>
      <c r="AE48" s="969"/>
      <c r="AF48" s="969"/>
      <c r="AG48" s="969"/>
      <c r="AH48" s="969"/>
      <c r="AI48" s="969"/>
      <c r="AJ48" s="969"/>
      <c r="AK48" s="969"/>
      <c r="AL48" s="969"/>
      <c r="AM48" s="969"/>
    </row>
    <row r="49" s="970" customFormat="1" customHeight="1" spans="1:39">
      <c r="A49" s="1041"/>
      <c r="C49" s="1042"/>
      <c r="E49" s="1043"/>
      <c r="F49" s="1044"/>
      <c r="G49" s="1045"/>
      <c r="K49" s="1069"/>
      <c r="L49" s="1070"/>
      <c r="Q49" s="969"/>
      <c r="R49" s="969"/>
      <c r="S49" s="969"/>
      <c r="T49" s="969"/>
      <c r="U49" s="969"/>
      <c r="V49" s="969"/>
      <c r="W49" s="969"/>
      <c r="X49" s="969"/>
      <c r="Y49" s="969"/>
      <c r="Z49" s="969"/>
      <c r="AA49" s="969"/>
      <c r="AB49" s="979"/>
      <c r="AC49" s="969"/>
      <c r="AD49" s="969"/>
      <c r="AE49" s="969"/>
      <c r="AF49" s="969"/>
      <c r="AG49" s="969"/>
      <c r="AH49" s="969"/>
      <c r="AI49" s="969"/>
      <c r="AJ49" s="969"/>
      <c r="AK49" s="969"/>
      <c r="AL49" s="969"/>
      <c r="AM49" s="969"/>
    </row>
    <row r="50" s="970" customFormat="1" customHeight="1" spans="1:39">
      <c r="A50" s="1041"/>
      <c r="C50" s="1042"/>
      <c r="E50" s="1043"/>
      <c r="F50" s="1044"/>
      <c r="G50" s="1045"/>
      <c r="K50" s="1069"/>
      <c r="L50" s="1070"/>
      <c r="Q50" s="969"/>
      <c r="R50" s="969"/>
      <c r="S50" s="969"/>
      <c r="T50" s="969"/>
      <c r="U50" s="969"/>
      <c r="V50" s="969"/>
      <c r="W50" s="969"/>
      <c r="X50" s="969"/>
      <c r="Y50" s="969"/>
      <c r="Z50" s="969"/>
      <c r="AA50" s="969"/>
      <c r="AB50" s="979"/>
      <c r="AC50" s="969"/>
      <c r="AD50" s="969"/>
      <c r="AE50" s="969"/>
      <c r="AF50" s="969"/>
      <c r="AG50" s="969"/>
      <c r="AH50" s="969"/>
      <c r="AI50" s="969"/>
      <c r="AJ50" s="969"/>
      <c r="AK50" s="969"/>
      <c r="AL50" s="969"/>
      <c r="AM50" s="969"/>
    </row>
    <row r="51" s="970" customFormat="1" customHeight="1" spans="1:39">
      <c r="A51" s="1041"/>
      <c r="C51" s="1042"/>
      <c r="E51" s="1043"/>
      <c r="F51" s="1044"/>
      <c r="G51" s="1045"/>
      <c r="K51" s="1069"/>
      <c r="L51" s="1070"/>
      <c r="Q51" s="969"/>
      <c r="R51" s="969"/>
      <c r="S51" s="969"/>
      <c r="T51" s="969"/>
      <c r="U51" s="969"/>
      <c r="V51" s="969"/>
      <c r="W51" s="969"/>
      <c r="X51" s="969"/>
      <c r="Y51" s="969"/>
      <c r="Z51" s="969"/>
      <c r="AA51" s="969"/>
      <c r="AB51" s="979"/>
      <c r="AC51" s="969"/>
      <c r="AD51" s="969"/>
      <c r="AE51" s="969"/>
      <c r="AF51" s="969"/>
      <c r="AG51" s="969"/>
      <c r="AH51" s="969"/>
      <c r="AI51" s="969"/>
      <c r="AJ51" s="969"/>
      <c r="AK51" s="969"/>
      <c r="AL51" s="969"/>
      <c r="AM51" s="969"/>
    </row>
    <row r="52" s="970" customFormat="1" customHeight="1" spans="1:39">
      <c r="A52" s="1041"/>
      <c r="C52" s="1042"/>
      <c r="E52" s="1043"/>
      <c r="F52" s="1044"/>
      <c r="G52" s="1045"/>
      <c r="K52" s="1069"/>
      <c r="L52" s="1070"/>
      <c r="Q52" s="969"/>
      <c r="R52" s="969"/>
      <c r="S52" s="969"/>
      <c r="T52" s="969"/>
      <c r="U52" s="969"/>
      <c r="V52" s="969"/>
      <c r="W52" s="969"/>
      <c r="X52" s="969"/>
      <c r="Y52" s="969"/>
      <c r="Z52" s="969"/>
      <c r="AA52" s="969"/>
      <c r="AB52" s="979"/>
      <c r="AC52" s="969"/>
      <c r="AD52" s="969"/>
      <c r="AE52" s="969"/>
      <c r="AF52" s="969"/>
      <c r="AG52" s="969"/>
      <c r="AH52" s="969"/>
      <c r="AI52" s="969"/>
      <c r="AJ52" s="969"/>
      <c r="AK52" s="969"/>
      <c r="AL52" s="969"/>
      <c r="AM52" s="969"/>
    </row>
    <row r="53" s="970" customFormat="1" customHeight="1" spans="1:39">
      <c r="A53" s="1041"/>
      <c r="C53" s="1042"/>
      <c r="E53" s="1043"/>
      <c r="F53" s="1044"/>
      <c r="G53" s="1045"/>
      <c r="K53" s="1069"/>
      <c r="L53" s="1070"/>
      <c r="Q53" s="969"/>
      <c r="R53" s="969"/>
      <c r="S53" s="969"/>
      <c r="T53" s="969"/>
      <c r="U53" s="969"/>
      <c r="V53" s="969"/>
      <c r="W53" s="969"/>
      <c r="X53" s="969"/>
      <c r="Y53" s="969"/>
      <c r="Z53" s="969"/>
      <c r="AA53" s="969"/>
      <c r="AB53" s="979"/>
      <c r="AC53" s="969"/>
      <c r="AD53" s="969"/>
      <c r="AE53" s="969"/>
      <c r="AF53" s="969"/>
      <c r="AG53" s="969"/>
      <c r="AH53" s="969"/>
      <c r="AI53" s="969"/>
      <c r="AJ53" s="969"/>
      <c r="AK53" s="969"/>
      <c r="AL53" s="969"/>
      <c r="AM53" s="969"/>
    </row>
    <row r="54" s="970" customFormat="1" customHeight="1" spans="1:39">
      <c r="A54" s="1041"/>
      <c r="C54" s="1042"/>
      <c r="E54" s="1043"/>
      <c r="F54" s="1044"/>
      <c r="G54" s="1045"/>
      <c r="K54" s="1069"/>
      <c r="L54" s="1070"/>
      <c r="Q54" s="969"/>
      <c r="R54" s="969"/>
      <c r="S54" s="969"/>
      <c r="T54" s="969"/>
      <c r="U54" s="969"/>
      <c r="V54" s="969"/>
      <c r="W54" s="969"/>
      <c r="X54" s="969"/>
      <c r="Y54" s="969"/>
      <c r="Z54" s="969"/>
      <c r="AA54" s="969"/>
      <c r="AB54" s="979"/>
      <c r="AC54" s="969"/>
      <c r="AD54" s="969"/>
      <c r="AE54" s="969"/>
      <c r="AF54" s="969"/>
      <c r="AG54" s="969"/>
      <c r="AH54" s="969"/>
      <c r="AI54" s="969"/>
      <c r="AJ54" s="969"/>
      <c r="AK54" s="969"/>
      <c r="AL54" s="969"/>
      <c r="AM54" s="969"/>
    </row>
    <row r="55" s="970" customFormat="1" customHeight="1" spans="1:39">
      <c r="A55" s="1041"/>
      <c r="C55" s="1042"/>
      <c r="E55" s="1043"/>
      <c r="F55" s="1044"/>
      <c r="G55" s="1045"/>
      <c r="K55" s="1069"/>
      <c r="L55" s="1070"/>
      <c r="Q55" s="969"/>
      <c r="R55" s="969"/>
      <c r="S55" s="969"/>
      <c r="T55" s="969"/>
      <c r="U55" s="969"/>
      <c r="V55" s="969"/>
      <c r="W55" s="969"/>
      <c r="X55" s="969"/>
      <c r="Y55" s="969"/>
      <c r="Z55" s="969"/>
      <c r="AA55" s="969"/>
      <c r="AB55" s="979"/>
      <c r="AC55" s="969"/>
      <c r="AD55" s="969"/>
      <c r="AE55" s="969"/>
      <c r="AF55" s="969"/>
      <c r="AG55" s="969"/>
      <c r="AH55" s="969"/>
      <c r="AI55" s="969"/>
      <c r="AJ55" s="969"/>
      <c r="AK55" s="969"/>
      <c r="AL55" s="969"/>
      <c r="AM55" s="969"/>
    </row>
    <row r="56" s="970" customFormat="1" customHeight="1" spans="1:39">
      <c r="A56" s="1041"/>
      <c r="C56" s="1042"/>
      <c r="E56" s="1043"/>
      <c r="F56" s="1044"/>
      <c r="G56" s="1045"/>
      <c r="K56" s="1069"/>
      <c r="L56" s="1070"/>
      <c r="Q56" s="969"/>
      <c r="R56" s="969"/>
      <c r="S56" s="969"/>
      <c r="T56" s="969"/>
      <c r="U56" s="969"/>
      <c r="V56" s="969"/>
      <c r="W56" s="969"/>
      <c r="X56" s="969"/>
      <c r="Y56" s="969"/>
      <c r="Z56" s="969"/>
      <c r="AA56" s="969"/>
      <c r="AB56" s="979"/>
      <c r="AC56" s="969"/>
      <c r="AD56" s="969"/>
      <c r="AE56" s="969"/>
      <c r="AF56" s="969"/>
      <c r="AG56" s="969"/>
      <c r="AH56" s="969"/>
      <c r="AI56" s="969"/>
      <c r="AJ56" s="969"/>
      <c r="AK56" s="969"/>
      <c r="AL56" s="969"/>
      <c r="AM56" s="969"/>
    </row>
    <row r="57" s="970" customFormat="1" customHeight="1" spans="1:39">
      <c r="A57" s="1041"/>
      <c r="C57" s="1042"/>
      <c r="E57" s="1043"/>
      <c r="F57" s="1044"/>
      <c r="G57" s="1045"/>
      <c r="K57" s="1069"/>
      <c r="L57" s="1070"/>
      <c r="Q57" s="969"/>
      <c r="R57" s="969"/>
      <c r="S57" s="969"/>
      <c r="T57" s="969"/>
      <c r="U57" s="969"/>
      <c r="V57" s="969"/>
      <c r="W57" s="969"/>
      <c r="X57" s="969"/>
      <c r="Y57" s="969"/>
      <c r="Z57" s="969"/>
      <c r="AA57" s="969"/>
      <c r="AB57" s="979"/>
      <c r="AC57" s="969"/>
      <c r="AD57" s="969"/>
      <c r="AE57" s="969"/>
      <c r="AF57" s="969"/>
      <c r="AG57" s="969"/>
      <c r="AH57" s="969"/>
      <c r="AI57" s="969"/>
      <c r="AJ57" s="969"/>
      <c r="AK57" s="969"/>
      <c r="AL57" s="969"/>
      <c r="AM57" s="969"/>
    </row>
    <row r="58" s="970" customFormat="1" customHeight="1" spans="1:39">
      <c r="A58" s="1041"/>
      <c r="C58" s="1042"/>
      <c r="E58" s="1043"/>
      <c r="F58" s="1044"/>
      <c r="G58" s="1045"/>
      <c r="K58" s="1069"/>
      <c r="L58" s="1070"/>
      <c r="Q58" s="969"/>
      <c r="R58" s="969"/>
      <c r="S58" s="969"/>
      <c r="T58" s="969"/>
      <c r="U58" s="969"/>
      <c r="V58" s="969"/>
      <c r="W58" s="969"/>
      <c r="X58" s="969"/>
      <c r="Y58" s="969"/>
      <c r="Z58" s="969"/>
      <c r="AA58" s="969"/>
      <c r="AB58" s="979"/>
      <c r="AC58" s="969"/>
      <c r="AD58" s="969"/>
      <c r="AE58" s="969"/>
      <c r="AF58" s="969"/>
      <c r="AG58" s="969"/>
      <c r="AH58" s="969"/>
      <c r="AI58" s="969"/>
      <c r="AJ58" s="969"/>
      <c r="AK58" s="969"/>
      <c r="AL58" s="969"/>
      <c r="AM58" s="969"/>
    </row>
    <row r="59" s="970" customFormat="1" customHeight="1" spans="1:39">
      <c r="A59" s="1041"/>
      <c r="C59" s="1042"/>
      <c r="E59" s="1043"/>
      <c r="F59" s="1044"/>
      <c r="G59" s="1045"/>
      <c r="K59" s="1069"/>
      <c r="L59" s="1070"/>
      <c r="Q59" s="969"/>
      <c r="R59" s="969"/>
      <c r="S59" s="969"/>
      <c r="T59" s="969"/>
      <c r="U59" s="969"/>
      <c r="V59" s="969"/>
      <c r="W59" s="969"/>
      <c r="X59" s="969"/>
      <c r="Y59" s="969"/>
      <c r="Z59" s="969"/>
      <c r="AA59" s="969"/>
      <c r="AB59" s="979"/>
      <c r="AC59" s="969"/>
      <c r="AD59" s="969"/>
      <c r="AE59" s="969"/>
      <c r="AF59" s="969"/>
      <c r="AG59" s="969"/>
      <c r="AH59" s="969"/>
      <c r="AI59" s="969"/>
      <c r="AJ59" s="969"/>
      <c r="AK59" s="969"/>
      <c r="AL59" s="969"/>
      <c r="AM59" s="969"/>
    </row>
    <row r="60" s="970" customFormat="1" customHeight="1" spans="1:39">
      <c r="A60" s="1041"/>
      <c r="C60" s="1042"/>
      <c r="E60" s="1043"/>
      <c r="F60" s="1044"/>
      <c r="G60" s="1045"/>
      <c r="K60" s="1069"/>
      <c r="L60" s="1070"/>
      <c r="Q60" s="969"/>
      <c r="R60" s="969"/>
      <c r="S60" s="969"/>
      <c r="T60" s="969"/>
      <c r="U60" s="969"/>
      <c r="V60" s="969"/>
      <c r="W60" s="969"/>
      <c r="X60" s="969"/>
      <c r="Y60" s="969"/>
      <c r="Z60" s="969"/>
      <c r="AA60" s="969"/>
      <c r="AB60" s="979"/>
      <c r="AC60" s="969"/>
      <c r="AD60" s="969"/>
      <c r="AE60" s="969"/>
      <c r="AF60" s="969"/>
      <c r="AG60" s="969"/>
      <c r="AH60" s="969"/>
      <c r="AI60" s="969"/>
      <c r="AJ60" s="969"/>
      <c r="AK60" s="969"/>
      <c r="AL60" s="969"/>
      <c r="AM60" s="969"/>
    </row>
    <row r="61" s="970" customFormat="1" customHeight="1" spans="1:39">
      <c r="A61" s="1041"/>
      <c r="C61" s="1042"/>
      <c r="E61" s="1043"/>
      <c r="F61" s="1044"/>
      <c r="G61" s="1045"/>
      <c r="K61" s="1069"/>
      <c r="L61" s="1070"/>
      <c r="Q61" s="969"/>
      <c r="R61" s="969"/>
      <c r="S61" s="969"/>
      <c r="T61" s="969"/>
      <c r="U61" s="969"/>
      <c r="V61" s="969"/>
      <c r="W61" s="969"/>
      <c r="X61" s="969"/>
      <c r="Y61" s="969"/>
      <c r="Z61" s="969"/>
      <c r="AA61" s="969"/>
      <c r="AB61" s="979"/>
      <c r="AC61" s="969"/>
      <c r="AD61" s="969"/>
      <c r="AE61" s="969"/>
      <c r="AF61" s="969"/>
      <c r="AG61" s="969"/>
      <c r="AH61" s="969"/>
      <c r="AI61" s="969"/>
      <c r="AJ61" s="969"/>
      <c r="AK61" s="969"/>
      <c r="AL61" s="969"/>
      <c r="AM61" s="969"/>
    </row>
    <row r="62" s="970" customFormat="1" customHeight="1" spans="1:39">
      <c r="A62" s="1041"/>
      <c r="C62" s="1042"/>
      <c r="E62" s="1043"/>
      <c r="F62" s="1044"/>
      <c r="G62" s="1045"/>
      <c r="K62" s="1069"/>
      <c r="L62" s="1070"/>
      <c r="Q62" s="969"/>
      <c r="R62" s="969"/>
      <c r="S62" s="969"/>
      <c r="T62" s="969"/>
      <c r="U62" s="969"/>
      <c r="V62" s="969"/>
      <c r="W62" s="969"/>
      <c r="X62" s="969"/>
      <c r="Y62" s="969"/>
      <c r="Z62" s="969"/>
      <c r="AA62" s="969"/>
      <c r="AB62" s="979"/>
      <c r="AC62" s="969"/>
      <c r="AD62" s="969"/>
      <c r="AE62" s="969"/>
      <c r="AF62" s="969"/>
      <c r="AG62" s="969"/>
      <c r="AH62" s="969"/>
      <c r="AI62" s="969"/>
      <c r="AJ62" s="969"/>
      <c r="AK62" s="969"/>
      <c r="AL62" s="969"/>
      <c r="AM62" s="969"/>
    </row>
    <row r="63" s="970" customFormat="1" customHeight="1" spans="1:39">
      <c r="A63" s="1041"/>
      <c r="C63" s="1042"/>
      <c r="E63" s="1043"/>
      <c r="F63" s="1044"/>
      <c r="G63" s="1045"/>
      <c r="K63" s="1069"/>
      <c r="L63" s="1070"/>
      <c r="Q63" s="969"/>
      <c r="R63" s="969"/>
      <c r="S63" s="969"/>
      <c r="T63" s="969"/>
      <c r="U63" s="969"/>
      <c r="V63" s="969"/>
      <c r="W63" s="969"/>
      <c r="X63" s="969"/>
      <c r="Y63" s="969"/>
      <c r="Z63" s="969"/>
      <c r="AA63" s="969"/>
      <c r="AB63" s="979"/>
      <c r="AC63" s="969"/>
      <c r="AD63" s="969"/>
      <c r="AE63" s="969"/>
      <c r="AF63" s="969"/>
      <c r="AG63" s="969"/>
      <c r="AH63" s="969"/>
      <c r="AI63" s="969"/>
      <c r="AJ63" s="969"/>
      <c r="AK63" s="969"/>
      <c r="AL63" s="969"/>
      <c r="AM63" s="969"/>
    </row>
    <row r="64" s="970" customFormat="1" customHeight="1" spans="1:39">
      <c r="A64" s="1041"/>
      <c r="C64" s="1042"/>
      <c r="E64" s="1043"/>
      <c r="F64" s="1044"/>
      <c r="G64" s="1045"/>
      <c r="K64" s="1069"/>
      <c r="L64" s="1070"/>
      <c r="Q64" s="969"/>
      <c r="R64" s="969"/>
      <c r="S64" s="969"/>
      <c r="T64" s="969"/>
      <c r="U64" s="969"/>
      <c r="V64" s="969"/>
      <c r="W64" s="969"/>
      <c r="X64" s="969"/>
      <c r="Y64" s="969"/>
      <c r="Z64" s="969"/>
      <c r="AA64" s="969"/>
      <c r="AB64" s="979"/>
      <c r="AC64" s="969"/>
      <c r="AD64" s="969"/>
      <c r="AE64" s="969"/>
      <c r="AF64" s="969"/>
      <c r="AG64" s="969"/>
      <c r="AH64" s="969"/>
      <c r="AI64" s="969"/>
      <c r="AJ64" s="969"/>
      <c r="AK64" s="969"/>
      <c r="AL64" s="969"/>
      <c r="AM64" s="969"/>
    </row>
    <row r="65" s="970" customFormat="1" customHeight="1" spans="1:39">
      <c r="A65" s="1041"/>
      <c r="C65" s="1042"/>
      <c r="E65" s="1043"/>
      <c r="F65" s="1044"/>
      <c r="G65" s="1045"/>
      <c r="K65" s="1069"/>
      <c r="L65" s="1070"/>
      <c r="Q65" s="969"/>
      <c r="R65" s="969"/>
      <c r="S65" s="969"/>
      <c r="T65" s="969"/>
      <c r="U65" s="969"/>
      <c r="V65" s="969"/>
      <c r="W65" s="969"/>
      <c r="X65" s="969"/>
      <c r="Y65" s="969"/>
      <c r="Z65" s="969"/>
      <c r="AA65" s="969"/>
      <c r="AB65" s="979"/>
      <c r="AC65" s="969"/>
      <c r="AD65" s="969"/>
      <c r="AE65" s="969"/>
      <c r="AF65" s="969"/>
      <c r="AG65" s="969"/>
      <c r="AH65" s="969"/>
      <c r="AI65" s="969"/>
      <c r="AJ65" s="969"/>
      <c r="AK65" s="969"/>
      <c r="AL65" s="969"/>
      <c r="AM65" s="969"/>
    </row>
    <row r="66" s="970" customFormat="1" customHeight="1" spans="1:39">
      <c r="A66" s="1041"/>
      <c r="C66" s="1042"/>
      <c r="E66" s="1043"/>
      <c r="F66" s="1044"/>
      <c r="G66" s="1045"/>
      <c r="K66" s="1069"/>
      <c r="L66" s="1070"/>
      <c r="Q66" s="969"/>
      <c r="R66" s="969"/>
      <c r="S66" s="969"/>
      <c r="T66" s="969"/>
      <c r="U66" s="969"/>
      <c r="V66" s="969"/>
      <c r="W66" s="969"/>
      <c r="X66" s="969"/>
      <c r="Y66" s="969"/>
      <c r="Z66" s="969"/>
      <c r="AA66" s="969"/>
      <c r="AB66" s="979"/>
      <c r="AC66" s="969"/>
      <c r="AD66" s="969"/>
      <c r="AE66" s="969"/>
      <c r="AF66" s="969"/>
      <c r="AG66" s="969"/>
      <c r="AH66" s="969"/>
      <c r="AI66" s="969"/>
      <c r="AJ66" s="969"/>
      <c r="AK66" s="969"/>
      <c r="AL66" s="969"/>
      <c r="AM66" s="969"/>
    </row>
    <row r="67" s="970" customFormat="1" customHeight="1" spans="1:39">
      <c r="A67" s="1041"/>
      <c r="C67" s="1042"/>
      <c r="E67" s="1043"/>
      <c r="F67" s="1044"/>
      <c r="G67" s="1045"/>
      <c r="K67" s="1069"/>
      <c r="L67" s="1070"/>
      <c r="Q67" s="969"/>
      <c r="R67" s="969"/>
      <c r="S67" s="969"/>
      <c r="T67" s="969"/>
      <c r="U67" s="969"/>
      <c r="V67" s="969"/>
      <c r="W67" s="969"/>
      <c r="X67" s="969"/>
      <c r="Y67" s="969"/>
      <c r="Z67" s="969"/>
      <c r="AA67" s="969"/>
      <c r="AB67" s="979"/>
      <c r="AC67" s="969"/>
      <c r="AD67" s="969"/>
      <c r="AE67" s="969"/>
      <c r="AF67" s="969"/>
      <c r="AG67" s="969"/>
      <c r="AH67" s="969"/>
      <c r="AI67" s="969"/>
      <c r="AJ67" s="969"/>
      <c r="AK67" s="969"/>
      <c r="AL67" s="969"/>
      <c r="AM67" s="969"/>
    </row>
    <row r="68" s="970" customFormat="1" customHeight="1" spans="1:39">
      <c r="A68" s="1041"/>
      <c r="C68" s="1042"/>
      <c r="E68" s="1043"/>
      <c r="F68" s="1044"/>
      <c r="G68" s="1045"/>
      <c r="K68" s="1069"/>
      <c r="L68" s="1070"/>
      <c r="Q68" s="969"/>
      <c r="R68" s="969"/>
      <c r="S68" s="969"/>
      <c r="T68" s="969"/>
      <c r="U68" s="969"/>
      <c r="V68" s="969"/>
      <c r="W68" s="969"/>
      <c r="X68" s="969"/>
      <c r="Y68" s="969"/>
      <c r="Z68" s="969"/>
      <c r="AA68" s="969"/>
      <c r="AB68" s="979"/>
      <c r="AC68" s="969"/>
      <c r="AD68" s="969"/>
      <c r="AE68" s="969"/>
      <c r="AF68" s="969"/>
      <c r="AG68" s="969"/>
      <c r="AH68" s="969"/>
      <c r="AI68" s="969"/>
      <c r="AJ68" s="969"/>
      <c r="AK68" s="969"/>
      <c r="AL68" s="969"/>
      <c r="AM68" s="969"/>
    </row>
    <row r="69" s="970" customFormat="1" customHeight="1" spans="1:39">
      <c r="A69" s="1041"/>
      <c r="C69" s="1042"/>
      <c r="E69" s="1043"/>
      <c r="F69" s="1044"/>
      <c r="G69" s="1045"/>
      <c r="K69" s="1069"/>
      <c r="L69" s="1070"/>
      <c r="Q69" s="969"/>
      <c r="R69" s="969"/>
      <c r="S69" s="969"/>
      <c r="T69" s="969"/>
      <c r="U69" s="969"/>
      <c r="V69" s="969"/>
      <c r="W69" s="969"/>
      <c r="X69" s="969"/>
      <c r="Y69" s="969"/>
      <c r="Z69" s="969"/>
      <c r="AA69" s="969"/>
      <c r="AB69" s="979"/>
      <c r="AC69" s="969"/>
      <c r="AD69" s="969"/>
      <c r="AE69" s="969"/>
      <c r="AF69" s="969"/>
      <c r="AG69" s="969"/>
      <c r="AH69" s="969"/>
      <c r="AI69" s="969"/>
      <c r="AJ69" s="969"/>
      <c r="AK69" s="969"/>
      <c r="AL69" s="969"/>
      <c r="AM69" s="969"/>
    </row>
    <row r="70" s="970" customFormat="1" customHeight="1" spans="1:39">
      <c r="A70" s="1041"/>
      <c r="C70" s="1042"/>
      <c r="E70" s="1043"/>
      <c r="F70" s="1044"/>
      <c r="G70" s="1045"/>
      <c r="K70" s="1069"/>
      <c r="L70" s="1070"/>
      <c r="Q70" s="969"/>
      <c r="R70" s="969"/>
      <c r="S70" s="969"/>
      <c r="T70" s="969"/>
      <c r="U70" s="969"/>
      <c r="V70" s="969"/>
      <c r="W70" s="969"/>
      <c r="X70" s="969"/>
      <c r="Y70" s="969"/>
      <c r="Z70" s="969"/>
      <c r="AA70" s="969"/>
      <c r="AB70" s="979"/>
      <c r="AC70" s="969"/>
      <c r="AD70" s="969"/>
      <c r="AE70" s="969"/>
      <c r="AF70" s="969"/>
      <c r="AG70" s="969"/>
      <c r="AH70" s="969"/>
      <c r="AI70" s="969"/>
      <c r="AJ70" s="969"/>
      <c r="AK70" s="969"/>
      <c r="AL70" s="969"/>
      <c r="AM70" s="969"/>
    </row>
    <row r="71" s="970" customFormat="1" customHeight="1" spans="1:39">
      <c r="A71" s="1041"/>
      <c r="C71" s="1042"/>
      <c r="E71" s="1043"/>
      <c r="F71" s="1044"/>
      <c r="G71" s="1045"/>
      <c r="K71" s="1069"/>
      <c r="L71" s="1070"/>
      <c r="Q71" s="969"/>
      <c r="R71" s="969"/>
      <c r="S71" s="969"/>
      <c r="T71" s="969"/>
      <c r="U71" s="969"/>
      <c r="V71" s="969"/>
      <c r="W71" s="969"/>
      <c r="X71" s="969"/>
      <c r="Y71" s="969"/>
      <c r="Z71" s="969"/>
      <c r="AA71" s="969"/>
      <c r="AB71" s="979"/>
      <c r="AC71" s="969"/>
      <c r="AD71" s="969"/>
      <c r="AE71" s="969"/>
      <c r="AF71" s="969"/>
      <c r="AG71" s="969"/>
      <c r="AH71" s="969"/>
      <c r="AI71" s="969"/>
      <c r="AJ71" s="969"/>
      <c r="AK71" s="969"/>
      <c r="AL71" s="969"/>
      <c r="AM71" s="969"/>
    </row>
    <row r="72" s="970" customFormat="1" customHeight="1" spans="1:39">
      <c r="A72" s="1041"/>
      <c r="C72" s="1042"/>
      <c r="E72" s="1043"/>
      <c r="F72" s="1044"/>
      <c r="G72" s="1045"/>
      <c r="K72" s="1069"/>
      <c r="L72" s="1070"/>
      <c r="Q72" s="969"/>
      <c r="R72" s="969"/>
      <c r="S72" s="969"/>
      <c r="T72" s="969"/>
      <c r="U72" s="969"/>
      <c r="V72" s="969"/>
      <c r="W72" s="969"/>
      <c r="X72" s="969"/>
      <c r="Y72" s="969"/>
      <c r="Z72" s="969"/>
      <c r="AA72" s="969"/>
      <c r="AB72" s="979"/>
      <c r="AC72" s="969"/>
      <c r="AD72" s="969"/>
      <c r="AE72" s="969"/>
      <c r="AF72" s="969"/>
      <c r="AG72" s="969"/>
      <c r="AH72" s="969"/>
      <c r="AI72" s="969"/>
      <c r="AJ72" s="969"/>
      <c r="AK72" s="969"/>
      <c r="AL72" s="969"/>
      <c r="AM72" s="969"/>
    </row>
    <row r="73" s="970" customFormat="1" customHeight="1" spans="1:39">
      <c r="A73" s="1041"/>
      <c r="C73" s="1042"/>
      <c r="E73" s="1043"/>
      <c r="F73" s="1044"/>
      <c r="G73" s="1045"/>
      <c r="K73" s="1069"/>
      <c r="L73" s="1070"/>
      <c r="Q73" s="969"/>
      <c r="R73" s="969"/>
      <c r="S73" s="969"/>
      <c r="T73" s="969"/>
      <c r="U73" s="969"/>
      <c r="V73" s="969"/>
      <c r="W73" s="969"/>
      <c r="X73" s="969"/>
      <c r="Y73" s="969"/>
      <c r="Z73" s="969"/>
      <c r="AA73" s="969"/>
      <c r="AB73" s="979"/>
      <c r="AC73" s="969"/>
      <c r="AD73" s="969"/>
      <c r="AE73" s="969"/>
      <c r="AF73" s="969"/>
      <c r="AG73" s="969"/>
      <c r="AH73" s="969"/>
      <c r="AI73" s="969"/>
      <c r="AJ73" s="969"/>
      <c r="AK73" s="969"/>
      <c r="AL73" s="969"/>
      <c r="AM73" s="969"/>
    </row>
    <row r="74" s="970" customFormat="1" customHeight="1" spans="1:39">
      <c r="A74" s="1041"/>
      <c r="C74" s="1042"/>
      <c r="E74" s="1043"/>
      <c r="F74" s="1044"/>
      <c r="G74" s="1045"/>
      <c r="K74" s="1069"/>
      <c r="L74" s="1070"/>
      <c r="Q74" s="969"/>
      <c r="R74" s="969"/>
      <c r="S74" s="969"/>
      <c r="T74" s="969"/>
      <c r="U74" s="969"/>
      <c r="V74" s="969"/>
      <c r="W74" s="969"/>
      <c r="X74" s="969"/>
      <c r="Y74" s="969"/>
      <c r="Z74" s="969"/>
      <c r="AA74" s="969"/>
      <c r="AB74" s="979"/>
      <c r="AC74" s="969"/>
      <c r="AD74" s="969"/>
      <c r="AE74" s="969"/>
      <c r="AF74" s="969"/>
      <c r="AG74" s="969"/>
      <c r="AH74" s="969"/>
      <c r="AI74" s="969"/>
      <c r="AJ74" s="969"/>
      <c r="AK74" s="969"/>
      <c r="AL74" s="969"/>
      <c r="AM74" s="969"/>
    </row>
    <row r="75" s="970" customFormat="1" customHeight="1" spans="1:39">
      <c r="A75" s="1041"/>
      <c r="C75" s="1042"/>
      <c r="E75" s="1043"/>
      <c r="F75" s="1044"/>
      <c r="G75" s="1045"/>
      <c r="K75" s="1069"/>
      <c r="L75" s="1070"/>
      <c r="Q75" s="969"/>
      <c r="R75" s="969"/>
      <c r="S75" s="969"/>
      <c r="T75" s="969"/>
      <c r="U75" s="969"/>
      <c r="V75" s="969"/>
      <c r="W75" s="969"/>
      <c r="X75" s="969"/>
      <c r="Y75" s="969"/>
      <c r="Z75" s="969"/>
      <c r="AA75" s="969"/>
      <c r="AB75" s="979"/>
      <c r="AC75" s="969"/>
      <c r="AD75" s="969"/>
      <c r="AE75" s="969"/>
      <c r="AF75" s="969"/>
      <c r="AG75" s="969"/>
      <c r="AH75" s="969"/>
      <c r="AI75" s="969"/>
      <c r="AJ75" s="969"/>
      <c r="AK75" s="969"/>
      <c r="AL75" s="969"/>
      <c r="AM75" s="969"/>
    </row>
    <row r="76" s="970" customFormat="1" customHeight="1" spans="1:39">
      <c r="A76" s="1041"/>
      <c r="C76" s="1042"/>
      <c r="E76" s="1043"/>
      <c r="F76" s="1044"/>
      <c r="G76" s="1045"/>
      <c r="K76" s="1069"/>
      <c r="L76" s="1070"/>
      <c r="Q76" s="969"/>
      <c r="R76" s="969"/>
      <c r="S76" s="969"/>
      <c r="T76" s="969"/>
      <c r="U76" s="969"/>
      <c r="V76" s="969"/>
      <c r="W76" s="969"/>
      <c r="X76" s="969"/>
      <c r="Y76" s="969"/>
      <c r="Z76" s="969"/>
      <c r="AA76" s="969"/>
      <c r="AB76" s="979"/>
      <c r="AC76" s="969"/>
      <c r="AD76" s="969"/>
      <c r="AE76" s="969"/>
      <c r="AF76" s="969"/>
      <c r="AG76" s="969"/>
      <c r="AH76" s="969"/>
      <c r="AI76" s="969"/>
      <c r="AJ76" s="969"/>
      <c r="AK76" s="969"/>
      <c r="AL76" s="969"/>
      <c r="AM76" s="969"/>
    </row>
    <row r="77" s="970" customFormat="1" customHeight="1" spans="1:39">
      <c r="A77" s="1041"/>
      <c r="C77" s="1042"/>
      <c r="E77" s="1043"/>
      <c r="F77" s="1044"/>
      <c r="G77" s="1045"/>
      <c r="K77" s="1069"/>
      <c r="L77" s="1070"/>
      <c r="Q77" s="969"/>
      <c r="R77" s="969"/>
      <c r="S77" s="969"/>
      <c r="T77" s="969"/>
      <c r="U77" s="969"/>
      <c r="V77" s="969"/>
      <c r="W77" s="969"/>
      <c r="X77" s="969"/>
      <c r="Y77" s="969"/>
      <c r="Z77" s="969"/>
      <c r="AA77" s="969"/>
      <c r="AB77" s="979"/>
      <c r="AC77" s="969"/>
      <c r="AD77" s="969"/>
      <c r="AE77" s="969"/>
      <c r="AF77" s="969"/>
      <c r="AG77" s="969"/>
      <c r="AH77" s="969"/>
      <c r="AI77" s="969"/>
      <c r="AJ77" s="969"/>
      <c r="AK77" s="969"/>
      <c r="AL77" s="969"/>
      <c r="AM77" s="969"/>
    </row>
    <row r="78" s="970" customFormat="1" customHeight="1" spans="1:39">
      <c r="A78" s="1041"/>
      <c r="C78" s="1042"/>
      <c r="E78" s="1043"/>
      <c r="F78" s="1044"/>
      <c r="G78" s="1045"/>
      <c r="K78" s="1069"/>
      <c r="L78" s="1070"/>
      <c r="Q78" s="969"/>
      <c r="R78" s="969"/>
      <c r="S78" s="969"/>
      <c r="T78" s="969"/>
      <c r="U78" s="969"/>
      <c r="V78" s="969"/>
      <c r="W78" s="969"/>
      <c r="X78" s="969"/>
      <c r="Y78" s="969"/>
      <c r="Z78" s="969"/>
      <c r="AA78" s="969"/>
      <c r="AB78" s="979"/>
      <c r="AC78" s="969"/>
      <c r="AD78" s="969"/>
      <c r="AE78" s="969"/>
      <c r="AF78" s="969"/>
      <c r="AG78" s="969"/>
      <c r="AH78" s="969"/>
      <c r="AI78" s="969"/>
      <c r="AJ78" s="969"/>
      <c r="AK78" s="969"/>
      <c r="AL78" s="969"/>
      <c r="AM78" s="969"/>
    </row>
    <row r="79" s="970" customFormat="1" customHeight="1" spans="1:39">
      <c r="A79" s="1041"/>
      <c r="C79" s="1042"/>
      <c r="E79" s="1043"/>
      <c r="F79" s="1044"/>
      <c r="G79" s="1045"/>
      <c r="K79" s="1069"/>
      <c r="L79" s="1070"/>
      <c r="Q79" s="969"/>
      <c r="R79" s="969"/>
      <c r="S79" s="969"/>
      <c r="T79" s="969"/>
      <c r="U79" s="969"/>
      <c r="V79" s="969"/>
      <c r="W79" s="969"/>
      <c r="X79" s="969"/>
      <c r="Y79" s="969"/>
      <c r="Z79" s="969"/>
      <c r="AA79" s="969"/>
      <c r="AB79" s="979"/>
      <c r="AC79" s="969"/>
      <c r="AD79" s="969"/>
      <c r="AE79" s="969"/>
      <c r="AF79" s="969"/>
      <c r="AG79" s="969"/>
      <c r="AH79" s="969"/>
      <c r="AI79" s="969"/>
      <c r="AJ79" s="969"/>
      <c r="AK79" s="969"/>
      <c r="AL79" s="969"/>
      <c r="AM79" s="969"/>
    </row>
    <row r="80" s="970" customFormat="1" customHeight="1" spans="1:39">
      <c r="A80" s="1041"/>
      <c r="C80" s="1042"/>
      <c r="E80" s="1043"/>
      <c r="F80" s="1044"/>
      <c r="G80" s="1045"/>
      <c r="K80" s="1069"/>
      <c r="L80" s="1070"/>
      <c r="Q80" s="969"/>
      <c r="R80" s="969"/>
      <c r="S80" s="969"/>
      <c r="T80" s="969"/>
      <c r="U80" s="969"/>
      <c r="V80" s="969"/>
      <c r="W80" s="969"/>
      <c r="X80" s="969"/>
      <c r="Y80" s="969"/>
      <c r="Z80" s="969"/>
      <c r="AA80" s="969"/>
      <c r="AB80" s="979"/>
      <c r="AC80" s="969"/>
      <c r="AD80" s="969"/>
      <c r="AE80" s="969"/>
      <c r="AF80" s="969"/>
      <c r="AG80" s="969"/>
      <c r="AH80" s="969"/>
      <c r="AI80" s="969"/>
      <c r="AJ80" s="969"/>
      <c r="AK80" s="969"/>
      <c r="AL80" s="969"/>
      <c r="AM80" s="969"/>
    </row>
    <row r="81" s="970" customFormat="1" customHeight="1" spans="1:39">
      <c r="A81" s="1041"/>
      <c r="C81" s="1042"/>
      <c r="E81" s="1043"/>
      <c r="F81" s="1044"/>
      <c r="G81" s="1045"/>
      <c r="K81" s="1069"/>
      <c r="L81" s="1070"/>
      <c r="Q81" s="969"/>
      <c r="R81" s="969"/>
      <c r="S81" s="969"/>
      <c r="T81" s="969"/>
      <c r="U81" s="969"/>
      <c r="V81" s="969"/>
      <c r="W81" s="969"/>
      <c r="X81" s="969"/>
      <c r="Y81" s="969"/>
      <c r="Z81" s="969"/>
      <c r="AA81" s="969"/>
      <c r="AB81" s="979"/>
      <c r="AC81" s="969"/>
      <c r="AD81" s="969"/>
      <c r="AE81" s="969"/>
      <c r="AF81" s="969"/>
      <c r="AG81" s="969"/>
      <c r="AH81" s="969"/>
      <c r="AI81" s="969"/>
      <c r="AJ81" s="969"/>
      <c r="AK81" s="969"/>
      <c r="AL81" s="969"/>
      <c r="AM81" s="969"/>
    </row>
    <row r="82" s="970" customFormat="1" customHeight="1" spans="1:39">
      <c r="A82" s="1041"/>
      <c r="C82" s="1042"/>
      <c r="E82" s="1043"/>
      <c r="F82" s="1044"/>
      <c r="G82" s="1045"/>
      <c r="K82" s="1069"/>
      <c r="L82" s="1070"/>
      <c r="Q82" s="969"/>
      <c r="R82" s="969"/>
      <c r="S82" s="969"/>
      <c r="T82" s="969"/>
      <c r="U82" s="969"/>
      <c r="V82" s="969"/>
      <c r="W82" s="969"/>
      <c r="X82" s="969"/>
      <c r="Y82" s="969"/>
      <c r="Z82" s="969"/>
      <c r="AA82" s="969"/>
      <c r="AB82" s="979"/>
      <c r="AC82" s="969"/>
      <c r="AD82" s="969"/>
      <c r="AE82" s="969"/>
      <c r="AF82" s="969"/>
      <c r="AG82" s="969"/>
      <c r="AH82" s="969"/>
      <c r="AI82" s="969"/>
      <c r="AJ82" s="969"/>
      <c r="AK82" s="969"/>
      <c r="AL82" s="969"/>
      <c r="AM82" s="969"/>
    </row>
    <row r="83" s="970" customFormat="1" customHeight="1" spans="1:39">
      <c r="A83" s="1041"/>
      <c r="C83" s="1042"/>
      <c r="E83" s="1043"/>
      <c r="F83" s="1044"/>
      <c r="G83" s="1045"/>
      <c r="K83" s="1069"/>
      <c r="L83" s="1070"/>
      <c r="Q83" s="969"/>
      <c r="R83" s="969"/>
      <c r="S83" s="969"/>
      <c r="T83" s="969"/>
      <c r="U83" s="969"/>
      <c r="V83" s="969"/>
      <c r="W83" s="969"/>
      <c r="X83" s="969"/>
      <c r="Y83" s="969"/>
      <c r="Z83" s="969"/>
      <c r="AA83" s="969"/>
      <c r="AB83" s="979"/>
      <c r="AC83" s="969"/>
      <c r="AD83" s="969"/>
      <c r="AE83" s="969"/>
      <c r="AF83" s="969"/>
      <c r="AG83" s="969"/>
      <c r="AH83" s="969"/>
      <c r="AI83" s="969"/>
      <c r="AJ83" s="969"/>
      <c r="AK83" s="969"/>
      <c r="AL83" s="969"/>
      <c r="AM83" s="969"/>
    </row>
    <row r="84" s="970" customFormat="1" customHeight="1" spans="1:39">
      <c r="A84" s="1041"/>
      <c r="C84" s="1042"/>
      <c r="E84" s="1043"/>
      <c r="F84" s="1044"/>
      <c r="G84" s="1045"/>
      <c r="K84" s="1069"/>
      <c r="L84" s="1070"/>
      <c r="Q84" s="969"/>
      <c r="R84" s="969"/>
      <c r="S84" s="969"/>
      <c r="T84" s="969"/>
      <c r="U84" s="969"/>
      <c r="V84" s="969"/>
      <c r="W84" s="969"/>
      <c r="X84" s="969"/>
      <c r="Y84" s="969"/>
      <c r="Z84" s="969"/>
      <c r="AA84" s="969"/>
      <c r="AB84" s="979"/>
      <c r="AC84" s="969"/>
      <c r="AD84" s="969"/>
      <c r="AE84" s="969"/>
      <c r="AF84" s="969"/>
      <c r="AG84" s="969"/>
      <c r="AH84" s="969"/>
      <c r="AI84" s="969"/>
      <c r="AJ84" s="969"/>
      <c r="AK84" s="969"/>
      <c r="AL84" s="969"/>
      <c r="AM84" s="969"/>
    </row>
    <row r="85" s="970" customFormat="1" customHeight="1" spans="1:39">
      <c r="A85" s="1041"/>
      <c r="C85" s="1042"/>
      <c r="E85" s="1043"/>
      <c r="F85" s="1044"/>
      <c r="G85" s="1045"/>
      <c r="K85" s="1069"/>
      <c r="L85" s="1070"/>
      <c r="Q85" s="969"/>
      <c r="R85" s="969"/>
      <c r="S85" s="969"/>
      <c r="T85" s="969"/>
      <c r="U85" s="969"/>
      <c r="V85" s="969"/>
      <c r="W85" s="969"/>
      <c r="X85" s="969"/>
      <c r="Y85" s="969"/>
      <c r="Z85" s="969"/>
      <c r="AA85" s="969"/>
      <c r="AB85" s="979"/>
      <c r="AC85" s="969"/>
      <c r="AD85" s="969"/>
      <c r="AE85" s="969"/>
      <c r="AF85" s="969"/>
      <c r="AG85" s="969"/>
      <c r="AH85" s="969"/>
      <c r="AI85" s="969"/>
      <c r="AJ85" s="969"/>
      <c r="AK85" s="969"/>
      <c r="AL85" s="969"/>
      <c r="AM85" s="969"/>
    </row>
    <row r="86" s="970" customFormat="1" customHeight="1" spans="1:39">
      <c r="A86" s="1041"/>
      <c r="C86" s="1042"/>
      <c r="E86" s="1043"/>
      <c r="F86" s="1044"/>
      <c r="G86" s="1045"/>
      <c r="K86" s="1069"/>
      <c r="L86" s="1070"/>
      <c r="Q86" s="969"/>
      <c r="R86" s="969"/>
      <c r="S86" s="969"/>
      <c r="T86" s="969"/>
      <c r="U86" s="969"/>
      <c r="V86" s="969"/>
      <c r="W86" s="969"/>
      <c r="X86" s="969"/>
      <c r="Y86" s="969"/>
      <c r="Z86" s="969"/>
      <c r="AA86" s="969"/>
      <c r="AB86" s="979"/>
      <c r="AC86" s="969"/>
      <c r="AD86" s="969"/>
      <c r="AE86" s="969"/>
      <c r="AF86" s="969"/>
      <c r="AG86" s="969"/>
      <c r="AH86" s="969"/>
      <c r="AI86" s="969"/>
      <c r="AJ86" s="969"/>
      <c r="AK86" s="969"/>
      <c r="AL86" s="969"/>
      <c r="AM86" s="969"/>
    </row>
    <row r="87" s="970" customFormat="1" customHeight="1" spans="1:39">
      <c r="A87" s="1041"/>
      <c r="C87" s="1042"/>
      <c r="E87" s="1043"/>
      <c r="F87" s="1044"/>
      <c r="G87" s="1045"/>
      <c r="K87" s="1069"/>
      <c r="L87" s="1070"/>
      <c r="Q87" s="969"/>
      <c r="R87" s="969"/>
      <c r="S87" s="969"/>
      <c r="T87" s="969"/>
      <c r="U87" s="969"/>
      <c r="V87" s="969"/>
      <c r="W87" s="969"/>
      <c r="X87" s="969"/>
      <c r="Y87" s="969"/>
      <c r="Z87" s="969"/>
      <c r="AA87" s="969"/>
      <c r="AB87" s="979"/>
      <c r="AC87" s="969"/>
      <c r="AD87" s="969"/>
      <c r="AE87" s="969"/>
      <c r="AF87" s="969"/>
      <c r="AG87" s="969"/>
      <c r="AH87" s="969"/>
      <c r="AI87" s="969"/>
      <c r="AJ87" s="969"/>
      <c r="AK87" s="969"/>
      <c r="AL87" s="969"/>
      <c r="AM87" s="969"/>
    </row>
    <row r="88" s="970" customFormat="1" customHeight="1" spans="1:39">
      <c r="A88" s="1041"/>
      <c r="C88" s="1042"/>
      <c r="E88" s="1043"/>
      <c r="F88" s="1044"/>
      <c r="G88" s="1045"/>
      <c r="K88" s="1069"/>
      <c r="L88" s="1070"/>
      <c r="Q88" s="969"/>
      <c r="R88" s="969"/>
      <c r="S88" s="969"/>
      <c r="T88" s="969"/>
      <c r="U88" s="969"/>
      <c r="V88" s="969"/>
      <c r="W88" s="969"/>
      <c r="X88" s="969"/>
      <c r="Y88" s="969"/>
      <c r="Z88" s="969"/>
      <c r="AA88" s="969"/>
      <c r="AB88" s="979"/>
      <c r="AC88" s="969"/>
      <c r="AD88" s="969"/>
      <c r="AE88" s="969"/>
      <c r="AF88" s="969"/>
      <c r="AG88" s="969"/>
      <c r="AH88" s="969"/>
      <c r="AI88" s="969"/>
      <c r="AJ88" s="969"/>
      <c r="AK88" s="969"/>
      <c r="AL88" s="969"/>
      <c r="AM88" s="969"/>
    </row>
    <row r="89" s="970" customFormat="1" customHeight="1" spans="1:39">
      <c r="A89" s="1041"/>
      <c r="C89" s="1042"/>
      <c r="E89" s="1043"/>
      <c r="F89" s="1044"/>
      <c r="G89" s="1045"/>
      <c r="K89" s="1069"/>
      <c r="L89" s="1070"/>
      <c r="Q89" s="969"/>
      <c r="R89" s="969"/>
      <c r="S89" s="969"/>
      <c r="T89" s="969"/>
      <c r="U89" s="969"/>
      <c r="V89" s="969"/>
      <c r="W89" s="969"/>
      <c r="X89" s="969"/>
      <c r="Y89" s="969"/>
      <c r="Z89" s="969"/>
      <c r="AA89" s="969"/>
      <c r="AB89" s="979"/>
      <c r="AC89" s="969"/>
      <c r="AD89" s="969"/>
      <c r="AE89" s="969"/>
      <c r="AF89" s="969"/>
      <c r="AG89" s="969"/>
      <c r="AH89" s="969"/>
      <c r="AI89" s="969"/>
      <c r="AJ89" s="969"/>
      <c r="AK89" s="969"/>
      <c r="AL89" s="969"/>
      <c r="AM89" s="969"/>
    </row>
    <row r="90" s="970" customFormat="1" customHeight="1" spans="1:39">
      <c r="A90" s="1041"/>
      <c r="C90" s="1042"/>
      <c r="E90" s="1043"/>
      <c r="F90" s="1044"/>
      <c r="G90" s="1045"/>
      <c r="K90" s="1069"/>
      <c r="L90" s="1070"/>
      <c r="Q90" s="969"/>
      <c r="R90" s="969"/>
      <c r="S90" s="969"/>
      <c r="T90" s="969"/>
      <c r="U90" s="969"/>
      <c r="V90" s="969"/>
      <c r="W90" s="969"/>
      <c r="X90" s="969"/>
      <c r="Y90" s="969"/>
      <c r="Z90" s="969"/>
      <c r="AA90" s="969"/>
      <c r="AB90" s="979"/>
      <c r="AC90" s="969"/>
      <c r="AD90" s="969"/>
      <c r="AE90" s="969"/>
      <c r="AF90" s="969"/>
      <c r="AG90" s="969"/>
      <c r="AH90" s="969"/>
      <c r="AI90" s="969"/>
      <c r="AJ90" s="969"/>
      <c r="AK90" s="969"/>
      <c r="AL90" s="969"/>
      <c r="AM90" s="969"/>
    </row>
    <row r="91" s="970" customFormat="1" customHeight="1" spans="1:39">
      <c r="A91" s="1041"/>
      <c r="C91" s="1042"/>
      <c r="E91" s="1043"/>
      <c r="F91" s="1044"/>
      <c r="G91" s="1045"/>
      <c r="K91" s="1069"/>
      <c r="L91" s="1070"/>
      <c r="Q91" s="969"/>
      <c r="R91" s="969"/>
      <c r="S91" s="969"/>
      <c r="T91" s="969"/>
      <c r="U91" s="969"/>
      <c r="V91" s="969"/>
      <c r="W91" s="969"/>
      <c r="X91" s="969"/>
      <c r="Y91" s="969"/>
      <c r="Z91" s="969"/>
      <c r="AA91" s="969"/>
      <c r="AB91" s="979"/>
      <c r="AC91" s="969"/>
      <c r="AD91" s="969"/>
      <c r="AE91" s="969"/>
      <c r="AF91" s="969"/>
      <c r="AG91" s="969"/>
      <c r="AH91" s="969"/>
      <c r="AI91" s="969"/>
      <c r="AJ91" s="969"/>
      <c r="AK91" s="969"/>
      <c r="AL91" s="969"/>
      <c r="AM91" s="969"/>
    </row>
    <row r="92" s="970" customFormat="1" customHeight="1" spans="1:39">
      <c r="A92" s="1041"/>
      <c r="C92" s="1042"/>
      <c r="E92" s="1043"/>
      <c r="F92" s="1044"/>
      <c r="G92" s="1045"/>
      <c r="K92" s="1069"/>
      <c r="L92" s="1070"/>
      <c r="Q92" s="969"/>
      <c r="R92" s="969"/>
      <c r="S92" s="969"/>
      <c r="T92" s="969"/>
      <c r="U92" s="969"/>
      <c r="V92" s="969"/>
      <c r="W92" s="969"/>
      <c r="X92" s="969"/>
      <c r="Y92" s="969"/>
      <c r="Z92" s="969"/>
      <c r="AA92" s="969"/>
      <c r="AB92" s="979"/>
      <c r="AC92" s="969"/>
      <c r="AD92" s="969"/>
      <c r="AE92" s="969"/>
      <c r="AF92" s="969"/>
      <c r="AG92" s="969"/>
      <c r="AH92" s="969"/>
      <c r="AI92" s="969"/>
      <c r="AJ92" s="969"/>
      <c r="AK92" s="969"/>
      <c r="AL92" s="969"/>
      <c r="AM92" s="969"/>
    </row>
  </sheetData>
  <mergeCells count="27">
    <mergeCell ref="A1:P1"/>
    <mergeCell ref="Q1:AA1"/>
    <mergeCell ref="AB1:AM1"/>
    <mergeCell ref="A2:J2"/>
    <mergeCell ref="Q2:V2"/>
    <mergeCell ref="AB2:AH2"/>
    <mergeCell ref="I3:J3"/>
    <mergeCell ref="K3:M3"/>
    <mergeCell ref="S3:AA3"/>
    <mergeCell ref="AB3:AM3"/>
    <mergeCell ref="A21:C21"/>
    <mergeCell ref="A22:D22"/>
    <mergeCell ref="A23:C23"/>
    <mergeCell ref="K24:O24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O3:O4"/>
    <mergeCell ref="P3:P4"/>
    <mergeCell ref="Q3:Q4"/>
    <mergeCell ref="R3:R4"/>
  </mergeCells>
  <printOptions horizontalCentered="1" verticalCentered="1"/>
  <pageMargins left="0.15748031496063" right="0.15748031496063" top="0.97" bottom="0.433070866141732" header="0.7" footer="0.511811023622047"/>
  <pageSetup paperSize="9" orientation="landscape" horizontalDpi="600" verticalDpi="600"/>
  <headerFooter alignWithMargins="0" scaleWithDoc="0">
    <oddHeader>&amp;C&amp;"宋体,加粗"&amp;22固定资产—构筑物及其他辅助设施评估明细表&amp;"Times New Roman,常规"&amp;10&amp;U
&amp;R
&amp;"宋体,常规"表&amp;"Times New Roman,常规" 4 - 6 - 2
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9"/>
  <sheetViews>
    <sheetView zoomScaleSheetLayoutView="60" workbookViewId="0">
      <pane xSplit="5" ySplit="4" topLeftCell="F5" activePane="bottomRight" state="frozen"/>
      <selection/>
      <selection pane="topRight"/>
      <selection pane="bottomLeft"/>
      <selection pane="bottomRight" activeCell="Q11" sqref="Q11"/>
    </sheetView>
  </sheetViews>
  <sheetFormatPr defaultColWidth="9" defaultRowHeight="20.25" customHeight="1"/>
  <cols>
    <col min="1" max="1" width="5.625" style="902" customWidth="1"/>
    <col min="2" max="2" width="18.375" style="903" customWidth="1"/>
    <col min="3" max="3" width="6.25" style="902" customWidth="1"/>
    <col min="4" max="4" width="6.25" style="903" customWidth="1"/>
    <col min="5" max="5" width="18.375" style="903" customWidth="1"/>
    <col min="6" max="8" width="6.25" style="903" customWidth="1"/>
    <col min="9" max="11" width="10.625" style="903" customWidth="1"/>
    <col min="12" max="12" width="9.375" style="903" customWidth="1"/>
    <col min="13" max="13" width="10.625" style="903" customWidth="1"/>
    <col min="14" max="14" width="5.625" style="904" customWidth="1"/>
    <col min="15" max="15" width="7.5" style="904" customWidth="1"/>
    <col min="16" max="29" width="8" style="901" customWidth="1"/>
    <col min="30" max="16384" width="8" style="903" customWidth="1"/>
  </cols>
  <sheetData>
    <row r="1" s="897" customFormat="1" customHeight="1" spans="1:29">
      <c r="A1" s="905" t="e">
        <f>#REF!</f>
        <v>#REF!</v>
      </c>
      <c r="B1" s="905"/>
      <c r="C1" s="905"/>
      <c r="D1" s="905"/>
      <c r="E1" s="905"/>
      <c r="F1" s="905"/>
      <c r="G1" s="905"/>
      <c r="H1" s="905"/>
      <c r="I1" s="905"/>
      <c r="J1" s="905"/>
      <c r="K1" s="905"/>
      <c r="L1" s="905"/>
      <c r="M1" s="905"/>
      <c r="N1" s="905"/>
      <c r="O1" s="905"/>
      <c r="P1" s="940"/>
      <c r="Q1" s="940"/>
      <c r="R1" s="940"/>
      <c r="S1" s="940"/>
      <c r="T1" s="940"/>
      <c r="U1" s="940"/>
      <c r="V1" s="940"/>
      <c r="W1" s="940"/>
      <c r="X1" s="940"/>
      <c r="Y1" s="940"/>
      <c r="Z1" s="940"/>
      <c r="AA1" s="940"/>
      <c r="AB1" s="940"/>
      <c r="AC1" s="940"/>
    </row>
    <row r="2" s="897" customFormat="1" customHeight="1" spans="1:29">
      <c r="A2" s="906" t="e">
        <f>#REF!</f>
        <v>#REF!</v>
      </c>
      <c r="B2" s="906"/>
      <c r="C2" s="906"/>
      <c r="N2" s="941"/>
      <c r="O2" s="942" t="s">
        <v>449</v>
      </c>
      <c r="P2" s="940"/>
      <c r="Q2" s="940"/>
      <c r="R2" s="940"/>
      <c r="S2" s="940"/>
      <c r="T2" s="940"/>
      <c r="U2" s="940"/>
      <c r="V2" s="940"/>
      <c r="W2" s="940"/>
      <c r="X2" s="940"/>
      <c r="Y2" s="940"/>
      <c r="Z2" s="940"/>
      <c r="AA2" s="940"/>
      <c r="AB2" s="940"/>
      <c r="AC2" s="940"/>
    </row>
    <row r="3" s="898" customFormat="1" customHeight="1" spans="1:29">
      <c r="A3" s="907" t="s">
        <v>28</v>
      </c>
      <c r="B3" s="908" t="s">
        <v>302</v>
      </c>
      <c r="C3" s="909" t="s">
        <v>450</v>
      </c>
      <c r="D3" s="909" t="s">
        <v>451</v>
      </c>
      <c r="E3" s="907" t="s">
        <v>452</v>
      </c>
      <c r="F3" s="910" t="s">
        <v>453</v>
      </c>
      <c r="G3" s="907" t="s">
        <v>454</v>
      </c>
      <c r="H3" s="907" t="s">
        <v>371</v>
      </c>
      <c r="I3" s="943" t="s">
        <v>7</v>
      </c>
      <c r="J3" s="908"/>
      <c r="K3" s="908" t="s">
        <v>143</v>
      </c>
      <c r="L3" s="908"/>
      <c r="M3" s="908"/>
      <c r="N3" s="909" t="s">
        <v>289</v>
      </c>
      <c r="O3" s="944" t="s">
        <v>168</v>
      </c>
      <c r="P3" s="945"/>
      <c r="Q3" s="945"/>
      <c r="R3" s="945"/>
      <c r="S3" s="945"/>
      <c r="T3" s="945"/>
      <c r="U3" s="945"/>
      <c r="V3" s="945"/>
      <c r="W3" s="945"/>
      <c r="X3" s="945"/>
      <c r="Y3" s="945"/>
      <c r="Z3" s="945"/>
      <c r="AA3" s="945"/>
      <c r="AB3" s="945"/>
      <c r="AC3" s="945"/>
    </row>
    <row r="4" s="898" customFormat="1" customHeight="1" spans="1:29">
      <c r="A4" s="911"/>
      <c r="B4" s="908"/>
      <c r="C4" s="912"/>
      <c r="D4" s="912"/>
      <c r="E4" s="913"/>
      <c r="F4" s="914"/>
      <c r="G4" s="911"/>
      <c r="H4" s="911"/>
      <c r="I4" s="946" t="s">
        <v>376</v>
      </c>
      <c r="J4" s="910" t="s">
        <v>377</v>
      </c>
      <c r="K4" s="910" t="s">
        <v>376</v>
      </c>
      <c r="L4" s="907" t="s">
        <v>455</v>
      </c>
      <c r="M4" s="910" t="s">
        <v>377</v>
      </c>
      <c r="N4" s="912"/>
      <c r="O4" s="944"/>
      <c r="P4" s="945"/>
      <c r="Q4" s="945"/>
      <c r="R4" s="945"/>
      <c r="S4" s="945"/>
      <c r="T4" s="945"/>
      <c r="U4" s="945"/>
      <c r="V4" s="945"/>
      <c r="W4" s="945"/>
      <c r="X4" s="945"/>
      <c r="Y4" s="945"/>
      <c r="Z4" s="945"/>
      <c r="AA4" s="945"/>
      <c r="AB4" s="945"/>
      <c r="AC4" s="945"/>
    </row>
    <row r="5" s="899" customFormat="1" customHeight="1" spans="1:29">
      <c r="A5" s="427"/>
      <c r="B5" s="915"/>
      <c r="C5" s="427"/>
      <c r="D5" s="427"/>
      <c r="E5" s="916"/>
      <c r="F5" s="917"/>
      <c r="G5" s="918"/>
      <c r="H5" s="919"/>
      <c r="I5" s="918"/>
      <c r="J5" s="918"/>
      <c r="K5" s="918"/>
      <c r="L5" s="947"/>
      <c r="M5" s="918"/>
      <c r="N5" s="948"/>
      <c r="O5" s="949"/>
      <c r="P5" s="940"/>
      <c r="Q5" s="940"/>
      <c r="R5" s="940"/>
      <c r="S5" s="940"/>
      <c r="T5" s="940"/>
      <c r="U5" s="940"/>
      <c r="V5" s="940"/>
      <c r="W5" s="940"/>
      <c r="X5" s="940"/>
      <c r="Y5" s="940"/>
      <c r="Z5" s="940"/>
      <c r="AA5" s="940"/>
      <c r="AB5" s="940"/>
      <c r="AC5" s="940"/>
    </row>
    <row r="6" s="899" customFormat="1" customHeight="1" spans="1:29">
      <c r="A6" s="920"/>
      <c r="B6" s="915"/>
      <c r="C6" s="920"/>
      <c r="D6" s="920"/>
      <c r="E6" s="916"/>
      <c r="F6" s="917"/>
      <c r="G6" s="921"/>
      <c r="H6" s="919"/>
      <c r="I6" s="950"/>
      <c r="J6" s="951"/>
      <c r="K6" s="952"/>
      <c r="L6" s="920"/>
      <c r="M6" s="918"/>
      <c r="N6" s="948"/>
      <c r="O6" s="949"/>
      <c r="P6" s="940"/>
      <c r="Q6" s="940"/>
      <c r="R6" s="940"/>
      <c r="S6" s="940"/>
      <c r="T6" s="940"/>
      <c r="U6" s="940"/>
      <c r="V6" s="940"/>
      <c r="W6" s="940"/>
      <c r="X6" s="940"/>
      <c r="Y6" s="940"/>
      <c r="Z6" s="940"/>
      <c r="AA6" s="940"/>
      <c r="AB6" s="940"/>
      <c r="AC6" s="940"/>
    </row>
    <row r="7" s="899" customFormat="1" customHeight="1" spans="1:29">
      <c r="A7" s="920"/>
      <c r="B7" s="915"/>
      <c r="C7" s="920"/>
      <c r="D7" s="920"/>
      <c r="E7" s="916"/>
      <c r="F7" s="917"/>
      <c r="G7" s="921"/>
      <c r="H7" s="919"/>
      <c r="I7" s="950"/>
      <c r="J7" s="951"/>
      <c r="K7" s="953"/>
      <c r="L7" s="924"/>
      <c r="M7" s="918"/>
      <c r="N7" s="948"/>
      <c r="O7" s="949"/>
      <c r="P7" s="940"/>
      <c r="Q7" s="940"/>
      <c r="R7" s="940"/>
      <c r="S7" s="940"/>
      <c r="T7" s="940"/>
      <c r="U7" s="940"/>
      <c r="V7" s="940"/>
      <c r="W7" s="940"/>
      <c r="X7" s="940"/>
      <c r="Y7" s="940"/>
      <c r="Z7" s="940"/>
      <c r="AA7" s="940"/>
      <c r="AB7" s="940"/>
      <c r="AC7" s="940"/>
    </row>
    <row r="8" s="899" customFormat="1" customHeight="1" spans="1:29">
      <c r="A8" s="920"/>
      <c r="C8" s="920"/>
      <c r="D8" s="920"/>
      <c r="E8" s="920"/>
      <c r="F8" s="920"/>
      <c r="G8" s="921"/>
      <c r="H8" s="922"/>
      <c r="I8" s="950"/>
      <c r="J8" s="950"/>
      <c r="K8" s="953"/>
      <c r="L8" s="924"/>
      <c r="M8" s="953"/>
      <c r="N8" s="948"/>
      <c r="O8" s="954"/>
      <c r="P8" s="940"/>
      <c r="Q8" s="940"/>
      <c r="R8" s="940"/>
      <c r="S8" s="940"/>
      <c r="T8" s="940"/>
      <c r="U8" s="940"/>
      <c r="V8" s="940"/>
      <c r="W8" s="940"/>
      <c r="X8" s="940"/>
      <c r="Y8" s="940"/>
      <c r="Z8" s="940"/>
      <c r="AA8" s="940"/>
      <c r="AB8" s="940"/>
      <c r="AC8" s="940"/>
    </row>
    <row r="9" s="899" customFormat="1" customHeight="1" spans="1:29">
      <c r="A9" s="920"/>
      <c r="C9" s="920"/>
      <c r="D9" s="920"/>
      <c r="E9" s="920"/>
      <c r="F9" s="920"/>
      <c r="G9" s="921"/>
      <c r="H9" s="922"/>
      <c r="I9" s="950"/>
      <c r="J9" s="950"/>
      <c r="K9" s="953"/>
      <c r="L9" s="924"/>
      <c r="M9" s="953"/>
      <c r="N9" s="948"/>
      <c r="O9" s="949"/>
      <c r="P9" s="940"/>
      <c r="Q9" s="940"/>
      <c r="R9" s="940"/>
      <c r="S9" s="940"/>
      <c r="T9" s="940"/>
      <c r="U9" s="940"/>
      <c r="V9" s="940"/>
      <c r="W9" s="940"/>
      <c r="X9" s="940"/>
      <c r="Y9" s="940"/>
      <c r="Z9" s="940"/>
      <c r="AA9" s="940"/>
      <c r="AB9" s="940"/>
      <c r="AC9" s="940"/>
    </row>
    <row r="10" s="899" customFormat="1" customHeight="1" spans="1:29">
      <c r="A10" s="920"/>
      <c r="B10" s="921"/>
      <c r="C10" s="920"/>
      <c r="D10" s="921"/>
      <c r="E10" s="921"/>
      <c r="F10" s="921"/>
      <c r="G10" s="923"/>
      <c r="H10" s="924"/>
      <c r="I10" s="955"/>
      <c r="J10" s="955"/>
      <c r="K10" s="956"/>
      <c r="L10" s="924"/>
      <c r="M10" s="957"/>
      <c r="N10" s="948"/>
      <c r="O10" s="949"/>
      <c r="P10" s="940"/>
      <c r="Q10" s="940"/>
      <c r="R10" s="940"/>
      <c r="S10" s="940"/>
      <c r="T10" s="940"/>
      <c r="U10" s="940"/>
      <c r="V10" s="940"/>
      <c r="W10" s="940"/>
      <c r="X10" s="940"/>
      <c r="Y10" s="940"/>
      <c r="Z10" s="940"/>
      <c r="AA10" s="940"/>
      <c r="AB10" s="940"/>
      <c r="AC10" s="940"/>
    </row>
    <row r="11" s="899" customFormat="1" customHeight="1" spans="1:29">
      <c r="A11" s="920"/>
      <c r="B11" s="921"/>
      <c r="C11" s="924"/>
      <c r="D11" s="921"/>
      <c r="E11" s="921"/>
      <c r="F11" s="921"/>
      <c r="G11" s="923"/>
      <c r="H11" s="924"/>
      <c r="I11" s="950"/>
      <c r="J11" s="955"/>
      <c r="K11" s="956"/>
      <c r="L11" s="924"/>
      <c r="M11" s="957"/>
      <c r="N11" s="948"/>
      <c r="O11" s="949"/>
      <c r="P11" s="940"/>
      <c r="Q11" s="940"/>
      <c r="R11" s="940"/>
      <c r="S11" s="940"/>
      <c r="T11" s="940"/>
      <c r="U11" s="940"/>
      <c r="V11" s="940"/>
      <c r="W11" s="940"/>
      <c r="X11" s="940"/>
      <c r="Y11" s="940"/>
      <c r="Z11" s="940"/>
      <c r="AA11" s="940"/>
      <c r="AB11" s="940"/>
      <c r="AC11" s="940"/>
    </row>
    <row r="12" s="899" customFormat="1" customHeight="1" spans="1:29">
      <c r="A12" s="920"/>
      <c r="C12" s="920"/>
      <c r="H12" s="924"/>
      <c r="I12" s="921"/>
      <c r="J12" s="921"/>
      <c r="K12" s="956"/>
      <c r="L12" s="924"/>
      <c r="M12" s="957"/>
      <c r="N12" s="948"/>
      <c r="O12" s="949"/>
      <c r="P12" s="940"/>
      <c r="Q12" s="940"/>
      <c r="R12" s="940"/>
      <c r="S12" s="940"/>
      <c r="T12" s="940"/>
      <c r="U12" s="940"/>
      <c r="V12" s="940"/>
      <c r="W12" s="940"/>
      <c r="X12" s="940"/>
      <c r="Y12" s="940"/>
      <c r="Z12" s="940"/>
      <c r="AA12" s="940"/>
      <c r="AB12" s="940"/>
      <c r="AC12" s="940"/>
    </row>
    <row r="13" s="899" customFormat="1" customHeight="1" spans="1:29">
      <c r="A13" s="920"/>
      <c r="C13" s="920"/>
      <c r="H13" s="924"/>
      <c r="I13" s="921"/>
      <c r="J13" s="921"/>
      <c r="K13" s="956"/>
      <c r="L13" s="924"/>
      <c r="M13" s="957"/>
      <c r="N13" s="948"/>
      <c r="O13" s="949"/>
      <c r="P13" s="940"/>
      <c r="Q13" s="940"/>
      <c r="R13" s="940"/>
      <c r="S13" s="940"/>
      <c r="T13" s="940"/>
      <c r="U13" s="940"/>
      <c r="V13" s="940"/>
      <c r="W13" s="940"/>
      <c r="X13" s="940"/>
      <c r="Y13" s="940"/>
      <c r="Z13" s="940"/>
      <c r="AA13" s="940"/>
      <c r="AB13" s="940"/>
      <c r="AC13" s="940"/>
    </row>
    <row r="14" s="899" customFormat="1" customHeight="1" spans="1:29">
      <c r="A14" s="920"/>
      <c r="C14" s="920"/>
      <c r="H14" s="924"/>
      <c r="I14" s="921"/>
      <c r="J14" s="921"/>
      <c r="K14" s="956"/>
      <c r="L14" s="924"/>
      <c r="M14" s="957"/>
      <c r="N14" s="948"/>
      <c r="O14" s="949"/>
      <c r="P14" s="940"/>
      <c r="Q14" s="940"/>
      <c r="R14" s="940"/>
      <c r="S14" s="940"/>
      <c r="T14" s="940"/>
      <c r="U14" s="940"/>
      <c r="V14" s="940"/>
      <c r="W14" s="940"/>
      <c r="X14" s="940"/>
      <c r="Y14" s="940"/>
      <c r="Z14" s="940"/>
      <c r="AA14" s="940"/>
      <c r="AB14" s="940"/>
      <c r="AC14" s="940"/>
    </row>
    <row r="15" s="899" customFormat="1" customHeight="1" spans="1:29">
      <c r="A15" s="920"/>
      <c r="C15" s="920"/>
      <c r="H15" s="924"/>
      <c r="I15" s="921"/>
      <c r="J15" s="921"/>
      <c r="K15" s="956"/>
      <c r="L15" s="924"/>
      <c r="M15" s="957"/>
      <c r="N15" s="948"/>
      <c r="O15" s="949"/>
      <c r="P15" s="940"/>
      <c r="Q15" s="940"/>
      <c r="R15" s="940"/>
      <c r="S15" s="940"/>
      <c r="T15" s="940"/>
      <c r="U15" s="940"/>
      <c r="V15" s="940"/>
      <c r="W15" s="940"/>
      <c r="X15" s="940"/>
      <c r="Y15" s="940"/>
      <c r="Z15" s="940"/>
      <c r="AA15" s="940"/>
      <c r="AB15" s="940"/>
      <c r="AC15" s="940"/>
    </row>
    <row r="16" s="897" customFormat="1" customHeight="1" spans="1:29">
      <c r="A16" s="925" t="s">
        <v>180</v>
      </c>
      <c r="B16" s="926"/>
      <c r="C16" s="927"/>
      <c r="D16" s="928"/>
      <c r="E16" s="928"/>
      <c r="F16" s="928"/>
      <c r="G16" s="928"/>
      <c r="H16" s="929"/>
      <c r="I16" s="958"/>
      <c r="J16" s="958"/>
      <c r="K16" s="959"/>
      <c r="L16" s="929"/>
      <c r="M16" s="960"/>
      <c r="N16" s="961"/>
      <c r="O16" s="949"/>
      <c r="P16" s="940"/>
      <c r="Q16" s="940"/>
      <c r="R16" s="940"/>
      <c r="S16" s="940"/>
      <c r="T16" s="940"/>
      <c r="U16" s="940"/>
      <c r="V16" s="940"/>
      <c r="W16" s="940"/>
      <c r="X16" s="940"/>
      <c r="Y16" s="940"/>
      <c r="Z16" s="940"/>
      <c r="AA16" s="940"/>
      <c r="AB16" s="940"/>
      <c r="AC16" s="940"/>
    </row>
    <row r="17" s="897" customFormat="1" customHeight="1" spans="1:29">
      <c r="A17" s="930" t="s">
        <v>456</v>
      </c>
      <c r="B17" s="931"/>
      <c r="C17" s="932"/>
      <c r="D17" s="899"/>
      <c r="E17" s="899"/>
      <c r="F17" s="899"/>
      <c r="G17" s="899"/>
      <c r="H17" s="924"/>
      <c r="I17" s="921"/>
      <c r="J17" s="921"/>
      <c r="K17" s="956"/>
      <c r="L17" s="924"/>
      <c r="M17" s="957"/>
      <c r="N17" s="948"/>
      <c r="O17" s="949"/>
      <c r="P17" s="940"/>
      <c r="Q17" s="940"/>
      <c r="R17" s="940"/>
      <c r="S17" s="940"/>
      <c r="T17" s="940"/>
      <c r="U17" s="940"/>
      <c r="V17" s="940"/>
      <c r="W17" s="940"/>
      <c r="X17" s="940"/>
      <c r="Y17" s="940"/>
      <c r="Z17" s="940"/>
      <c r="AA17" s="940"/>
      <c r="AB17" s="940"/>
      <c r="AC17" s="940"/>
    </row>
    <row r="18" s="900" customFormat="1" customHeight="1" spans="1:29">
      <c r="A18" s="930" t="s">
        <v>180</v>
      </c>
      <c r="B18" s="933"/>
      <c r="C18" s="934"/>
      <c r="D18" s="935"/>
      <c r="E18" s="936"/>
      <c r="F18" s="936"/>
      <c r="G18" s="936"/>
      <c r="H18" s="937"/>
      <c r="I18" s="937"/>
      <c r="J18" s="937"/>
      <c r="K18" s="937"/>
      <c r="L18" s="937"/>
      <c r="M18" s="937"/>
      <c r="N18" s="948"/>
      <c r="O18" s="962"/>
      <c r="P18" s="963"/>
      <c r="Q18" s="963"/>
      <c r="R18" s="963"/>
      <c r="S18" s="963"/>
      <c r="T18" s="963"/>
      <c r="U18" s="963"/>
      <c r="V18" s="963"/>
      <c r="W18" s="963"/>
      <c r="X18" s="963"/>
      <c r="Y18" s="963"/>
      <c r="Z18" s="963"/>
      <c r="AA18" s="963"/>
      <c r="AB18" s="963"/>
      <c r="AC18" s="963"/>
    </row>
    <row r="19" s="897" customFormat="1" customHeight="1" spans="1:29">
      <c r="A19" s="938" t="e">
        <f>#REF!</f>
        <v>#REF!</v>
      </c>
      <c r="B19" s="938"/>
      <c r="C19" s="938"/>
      <c r="D19" s="938"/>
      <c r="E19" s="938"/>
      <c r="J19" s="940"/>
      <c r="K19" s="964" t="e">
        <f>#REF!</f>
        <v>#REF!</v>
      </c>
      <c r="L19" s="964"/>
      <c r="M19" s="964"/>
      <c r="N19" s="964"/>
      <c r="O19" s="964"/>
      <c r="P19" s="964"/>
      <c r="Q19" s="940"/>
      <c r="R19" s="940"/>
      <c r="S19" s="940"/>
      <c r="T19" s="940"/>
      <c r="U19" s="940"/>
      <c r="V19" s="940"/>
      <c r="W19" s="940"/>
      <c r="X19" s="940"/>
      <c r="Y19" s="940"/>
      <c r="Z19" s="940"/>
      <c r="AA19" s="940"/>
      <c r="AB19" s="940"/>
      <c r="AC19" s="940"/>
    </row>
    <row r="20" s="897" customFormat="1" customHeight="1" spans="1:29">
      <c r="A20" s="905" t="e">
        <f>#REF!</f>
        <v>#REF!</v>
      </c>
      <c r="C20" s="905"/>
      <c r="N20" s="941"/>
      <c r="O20" s="941"/>
      <c r="P20" s="940"/>
      <c r="Q20" s="940"/>
      <c r="R20" s="940"/>
      <c r="S20" s="940"/>
      <c r="T20" s="940"/>
      <c r="U20" s="940"/>
      <c r="V20" s="940"/>
      <c r="W20" s="940"/>
      <c r="X20" s="940"/>
      <c r="Y20" s="940"/>
      <c r="Z20" s="940"/>
      <c r="AA20" s="940"/>
      <c r="AB20" s="940"/>
      <c r="AC20" s="940"/>
    </row>
    <row r="21" s="901" customFormat="1" customHeight="1" spans="1:15">
      <c r="A21" s="939"/>
      <c r="C21" s="939"/>
      <c r="N21" s="965"/>
      <c r="O21" s="965"/>
    </row>
    <row r="22" s="901" customFormat="1" customHeight="1" spans="1:15">
      <c r="A22" s="939"/>
      <c r="C22" s="939"/>
      <c r="N22" s="965"/>
      <c r="O22" s="965"/>
    </row>
    <row r="23" s="901" customFormat="1" customHeight="1" spans="1:15">
      <c r="A23" s="939"/>
      <c r="C23" s="939"/>
      <c r="N23" s="965"/>
      <c r="O23" s="965"/>
    </row>
    <row r="24" s="901" customFormat="1" customHeight="1" spans="1:15">
      <c r="A24" s="939"/>
      <c r="C24" s="939"/>
      <c r="N24" s="965"/>
      <c r="O24" s="965"/>
    </row>
    <row r="25" s="901" customFormat="1" customHeight="1" spans="1:15">
      <c r="A25" s="939"/>
      <c r="C25" s="939"/>
      <c r="N25" s="965"/>
      <c r="O25" s="965"/>
    </row>
    <row r="26" s="901" customFormat="1" customHeight="1" spans="1:15">
      <c r="A26" s="939"/>
      <c r="C26" s="939"/>
      <c r="N26" s="965"/>
      <c r="O26" s="965"/>
    </row>
    <row r="27" s="901" customFormat="1" customHeight="1" spans="1:15">
      <c r="A27" s="939"/>
      <c r="C27" s="939"/>
      <c r="N27" s="965"/>
      <c r="O27" s="965"/>
    </row>
    <row r="28" s="901" customFormat="1" customHeight="1" spans="1:15">
      <c r="A28" s="939"/>
      <c r="C28" s="939"/>
      <c r="N28" s="965"/>
      <c r="O28" s="965"/>
    </row>
    <row r="29" s="901" customFormat="1" customHeight="1" spans="1:15">
      <c r="A29" s="939"/>
      <c r="C29" s="939"/>
      <c r="N29" s="965"/>
      <c r="O29" s="965"/>
    </row>
    <row r="30" s="901" customFormat="1" customHeight="1" spans="1:15">
      <c r="A30" s="939"/>
      <c r="C30" s="939"/>
      <c r="N30" s="965"/>
      <c r="O30" s="965"/>
    </row>
    <row r="31" s="901" customFormat="1" customHeight="1" spans="1:15">
      <c r="A31" s="939"/>
      <c r="C31" s="939"/>
      <c r="N31" s="965"/>
      <c r="O31" s="965"/>
    </row>
    <row r="32" s="901" customFormat="1" customHeight="1" spans="1:15">
      <c r="A32" s="939"/>
      <c r="C32" s="939"/>
      <c r="N32" s="965"/>
      <c r="O32" s="965"/>
    </row>
    <row r="33" customHeight="1" spans="1:15">
      <c r="A33" s="939"/>
      <c r="B33" s="901"/>
      <c r="C33" s="939"/>
      <c r="D33" s="901"/>
      <c r="E33" s="901"/>
      <c r="F33" s="901"/>
      <c r="G33" s="901"/>
      <c r="H33" s="901"/>
      <c r="I33" s="901"/>
      <c r="J33" s="901"/>
      <c r="K33" s="901"/>
      <c r="L33" s="901"/>
      <c r="M33" s="901"/>
      <c r="N33" s="965"/>
      <c r="O33" s="965"/>
    </row>
    <row r="34" customHeight="1" spans="1:15">
      <c r="A34" s="939"/>
      <c r="B34" s="901"/>
      <c r="C34" s="939"/>
      <c r="D34" s="901"/>
      <c r="E34" s="901"/>
      <c r="F34" s="901"/>
      <c r="G34" s="901"/>
      <c r="H34" s="901"/>
      <c r="I34" s="901"/>
      <c r="J34" s="901"/>
      <c r="K34" s="901"/>
      <c r="L34" s="901"/>
      <c r="M34" s="901"/>
      <c r="N34" s="965"/>
      <c r="O34" s="965"/>
    </row>
    <row r="35" customHeight="1" spans="1:15">
      <c r="A35" s="939"/>
      <c r="B35" s="901"/>
      <c r="C35" s="939"/>
      <c r="D35" s="901"/>
      <c r="E35" s="901"/>
      <c r="F35" s="901"/>
      <c r="G35" s="901"/>
      <c r="H35" s="901"/>
      <c r="I35" s="901"/>
      <c r="J35" s="901"/>
      <c r="K35" s="901"/>
      <c r="L35" s="901"/>
      <c r="M35" s="901"/>
      <c r="N35" s="965"/>
      <c r="O35" s="965"/>
    </row>
    <row r="36" customHeight="1" spans="1:15">
      <c r="A36" s="939"/>
      <c r="B36" s="901"/>
      <c r="C36" s="939"/>
      <c r="D36" s="901"/>
      <c r="E36" s="901"/>
      <c r="F36" s="901"/>
      <c r="G36" s="901"/>
      <c r="H36" s="901"/>
      <c r="I36" s="901"/>
      <c r="J36" s="901"/>
      <c r="K36" s="901"/>
      <c r="L36" s="901"/>
      <c r="M36" s="901"/>
      <c r="N36" s="965"/>
      <c r="O36" s="965"/>
    </row>
    <row r="37" customHeight="1" spans="1:15">
      <c r="A37" s="939"/>
      <c r="B37" s="901"/>
      <c r="C37" s="939"/>
      <c r="D37" s="901"/>
      <c r="E37" s="901"/>
      <c r="F37" s="901"/>
      <c r="G37" s="901"/>
      <c r="H37" s="901"/>
      <c r="I37" s="901"/>
      <c r="J37" s="901"/>
      <c r="K37" s="901"/>
      <c r="L37" s="901"/>
      <c r="M37" s="901"/>
      <c r="N37" s="965"/>
      <c r="O37" s="965"/>
    </row>
    <row r="38" customHeight="1" spans="1:15">
      <c r="A38" s="939"/>
      <c r="B38" s="901"/>
      <c r="C38" s="939"/>
      <c r="D38" s="901"/>
      <c r="E38" s="901"/>
      <c r="F38" s="901"/>
      <c r="G38" s="901"/>
      <c r="H38" s="901"/>
      <c r="I38" s="901"/>
      <c r="J38" s="901"/>
      <c r="K38" s="901"/>
      <c r="L38" s="901"/>
      <c r="M38" s="901"/>
      <c r="N38" s="965"/>
      <c r="O38" s="965"/>
    </row>
    <row r="39" customHeight="1" spans="1:15">
      <c r="A39" s="939"/>
      <c r="B39" s="901"/>
      <c r="C39" s="939"/>
      <c r="D39" s="901"/>
      <c r="E39" s="901"/>
      <c r="F39" s="901"/>
      <c r="G39" s="901"/>
      <c r="H39" s="901"/>
      <c r="I39" s="901"/>
      <c r="J39" s="901"/>
      <c r="K39" s="901"/>
      <c r="L39" s="901"/>
      <c r="M39" s="901"/>
      <c r="N39" s="965"/>
      <c r="O39" s="965"/>
    </row>
  </sheetData>
  <mergeCells count="18">
    <mergeCell ref="A1:O1"/>
    <mergeCell ref="I3:J3"/>
    <mergeCell ref="K3:M3"/>
    <mergeCell ref="A16:C16"/>
    <mergeCell ref="A17:C17"/>
    <mergeCell ref="A18:C18"/>
    <mergeCell ref="A19:E19"/>
    <mergeCell ref="K19:P19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O3:O4"/>
  </mergeCells>
  <printOptions horizontalCentered="1" verticalCentered="1"/>
  <pageMargins left="0.708661417322835" right="0.708661417322835" top="1.39" bottom="0.78740157480315" header="1.41" footer="0.275590551181102"/>
  <pageSetup paperSize="9" scale="87" orientation="landscape" horizontalDpi="600" verticalDpi="600"/>
  <headerFooter alignWithMargins="0" scaleWithDoc="0">
    <oddHeader>&amp;C&amp;"宋体,加粗"&amp;22固定资产—管道和沟槽评估明细表&amp;"楷体_GB2312,加粗"&amp;20&amp;U
&amp;R
&amp;"宋体,常规"表&amp;"Times New Roman,常规" 4 - 6 - 3
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N22" sqref="N22"/>
    </sheetView>
  </sheetViews>
  <sheetFormatPr defaultColWidth="9" defaultRowHeight="15.75"/>
  <cols>
    <col min="1" max="1" width="4.40833333333333" customWidth="1"/>
    <col min="2" max="2" width="9.80833333333333" customWidth="1"/>
    <col min="3" max="3" width="17.5083333333333" customWidth="1"/>
    <col min="4" max="4" width="15.8916666666667" customWidth="1"/>
    <col min="5" max="5" width="4.625" customWidth="1"/>
    <col min="6" max="6" width="4.50833333333333" customWidth="1"/>
    <col min="7" max="8" width="6.80833333333333" customWidth="1"/>
    <col min="9" max="10" width="11.6916666666667" customWidth="1"/>
    <col min="11" max="11" width="8.69166666666667" customWidth="1"/>
    <col min="12" max="12" width="10.6916666666667" customWidth="1"/>
    <col min="13" max="13" width="6.69166666666667" customWidth="1"/>
    <col min="14" max="14" width="9.39166666666667" customWidth="1"/>
  </cols>
  <sheetData>
    <row r="1" ht="63" customHeight="1" spans="1:14">
      <c r="A1" s="629" t="s">
        <v>457</v>
      </c>
      <c r="B1" s="856"/>
      <c r="C1" s="856"/>
      <c r="D1" s="856"/>
      <c r="E1" s="856"/>
      <c r="F1" s="856"/>
      <c r="G1" s="856"/>
      <c r="H1" s="856"/>
      <c r="I1" s="856"/>
      <c r="J1" s="856"/>
      <c r="K1" s="856"/>
      <c r="L1" s="856"/>
      <c r="M1" s="856"/>
      <c r="N1" s="856"/>
    </row>
    <row r="2" ht="36" customHeight="1" spans="1:14">
      <c r="A2" s="857" t="s">
        <v>458</v>
      </c>
      <c r="B2" s="525"/>
      <c r="C2" s="525"/>
      <c r="D2" s="525"/>
      <c r="E2" s="525"/>
      <c r="F2" s="525"/>
      <c r="G2" s="525"/>
      <c r="H2" s="525"/>
      <c r="I2" s="525"/>
      <c r="J2" s="525"/>
      <c r="K2" s="525"/>
      <c r="L2" s="525"/>
      <c r="M2" s="525"/>
      <c r="N2" s="525"/>
    </row>
    <row r="3" ht="27" customHeight="1" spans="1:14">
      <c r="A3" s="858" t="s">
        <v>4</v>
      </c>
      <c r="B3" s="859"/>
      <c r="C3" s="860"/>
      <c r="D3" s="861"/>
      <c r="E3" s="862"/>
      <c r="F3" s="862"/>
      <c r="G3" s="863"/>
      <c r="H3" s="863"/>
      <c r="I3" s="878"/>
      <c r="J3" s="879" t="s">
        <v>427</v>
      </c>
      <c r="K3" s="879"/>
      <c r="L3" s="879"/>
      <c r="M3" s="879"/>
      <c r="N3" s="879"/>
    </row>
    <row r="4" spans="1:14">
      <c r="A4" s="637" t="s">
        <v>28</v>
      </c>
      <c r="B4" s="635" t="s">
        <v>459</v>
      </c>
      <c r="C4" s="636" t="s">
        <v>460</v>
      </c>
      <c r="D4" s="635" t="s">
        <v>278</v>
      </c>
      <c r="E4" s="637" t="s">
        <v>231</v>
      </c>
      <c r="F4" s="637" t="s">
        <v>235</v>
      </c>
      <c r="G4" s="637" t="s">
        <v>461</v>
      </c>
      <c r="H4" s="637" t="s">
        <v>295</v>
      </c>
      <c r="I4" s="880" t="s">
        <v>186</v>
      </c>
      <c r="J4" s="881"/>
      <c r="K4" s="570" t="s">
        <v>143</v>
      </c>
      <c r="L4" s="882"/>
      <c r="M4" s="571" t="s">
        <v>242</v>
      </c>
      <c r="N4" s="547" t="s">
        <v>168</v>
      </c>
    </row>
    <row r="5" spans="1:14">
      <c r="A5" s="641"/>
      <c r="B5" s="640"/>
      <c r="C5" s="864"/>
      <c r="D5" s="640"/>
      <c r="E5" s="546"/>
      <c r="F5" s="546"/>
      <c r="G5" s="641"/>
      <c r="H5" s="641"/>
      <c r="I5" s="567" t="s">
        <v>376</v>
      </c>
      <c r="J5" s="567" t="s">
        <v>377</v>
      </c>
      <c r="K5" s="570" t="s">
        <v>376</v>
      </c>
      <c r="L5" s="883" t="s">
        <v>377</v>
      </c>
      <c r="M5" s="884"/>
      <c r="N5" s="650"/>
    </row>
    <row r="6" spans="1:14">
      <c r="A6" s="687">
        <v>2</v>
      </c>
      <c r="B6" s="634" t="s">
        <v>462</v>
      </c>
      <c r="C6" s="705" t="s">
        <v>463</v>
      </c>
      <c r="D6" s="706"/>
      <c r="E6" s="690" t="s">
        <v>256</v>
      </c>
      <c r="F6" s="691">
        <v>1</v>
      </c>
      <c r="G6" s="657">
        <v>43434</v>
      </c>
      <c r="H6" s="657">
        <v>43434</v>
      </c>
      <c r="I6" s="885">
        <v>386716.21</v>
      </c>
      <c r="J6" s="885">
        <v>267929.92</v>
      </c>
      <c r="K6" s="654"/>
      <c r="L6" s="659">
        <v>19336</v>
      </c>
      <c r="M6" s="659">
        <v>-92.78</v>
      </c>
      <c r="N6" s="895" t="s">
        <v>464</v>
      </c>
    </row>
    <row r="7" spans="1:14">
      <c r="A7" s="687"/>
      <c r="B7" s="865"/>
      <c r="C7" s="865"/>
      <c r="D7" s="866"/>
      <c r="E7" s="690"/>
      <c r="F7" s="691"/>
      <c r="G7" s="691"/>
      <c r="H7" s="691"/>
      <c r="I7" s="885"/>
      <c r="J7" s="885"/>
      <c r="K7" s="654"/>
      <c r="L7" s="659"/>
      <c r="M7" s="659"/>
      <c r="N7" s="886"/>
    </row>
    <row r="8" spans="1:14">
      <c r="A8" s="867"/>
      <c r="B8" s="868"/>
      <c r="C8" s="865"/>
      <c r="D8" s="866"/>
      <c r="E8" s="690"/>
      <c r="F8" s="691"/>
      <c r="G8" s="691"/>
      <c r="H8" s="691"/>
      <c r="I8" s="885"/>
      <c r="J8" s="885"/>
      <c r="K8" s="654"/>
      <c r="L8" s="659"/>
      <c r="M8" s="659"/>
      <c r="N8" s="886"/>
    </row>
    <row r="9" spans="1:14">
      <c r="A9" s="867"/>
      <c r="B9" s="868"/>
      <c r="C9" s="865"/>
      <c r="D9" s="866"/>
      <c r="E9" s="690"/>
      <c r="F9" s="691"/>
      <c r="G9" s="691"/>
      <c r="H9" s="691"/>
      <c r="I9" s="885"/>
      <c r="J9" s="885"/>
      <c r="K9" s="654"/>
      <c r="L9" s="659"/>
      <c r="M9" s="659"/>
      <c r="N9" s="886"/>
    </row>
    <row r="10" spans="1:14">
      <c r="A10" s="867"/>
      <c r="B10" s="868"/>
      <c r="C10" s="865"/>
      <c r="D10" s="866"/>
      <c r="E10" s="690"/>
      <c r="F10" s="691"/>
      <c r="G10" s="691"/>
      <c r="H10" s="691"/>
      <c r="I10" s="885"/>
      <c r="J10" s="885"/>
      <c r="K10" s="654"/>
      <c r="L10" s="659"/>
      <c r="M10" s="659"/>
      <c r="N10" s="886"/>
    </row>
    <row r="11" spans="1:14">
      <c r="A11" s="867"/>
      <c r="B11" s="868"/>
      <c r="C11" s="865"/>
      <c r="D11" s="866"/>
      <c r="E11" s="690"/>
      <c r="F11" s="691"/>
      <c r="G11" s="691"/>
      <c r="H11" s="691"/>
      <c r="I11" s="885"/>
      <c r="J11" s="885"/>
      <c r="K11" s="654"/>
      <c r="L11" s="659"/>
      <c r="M11" s="659"/>
      <c r="N11" s="886"/>
    </row>
    <row r="12" spans="1:14">
      <c r="A12" s="867"/>
      <c r="B12" s="638"/>
      <c r="C12" s="688"/>
      <c r="D12" s="689"/>
      <c r="E12" s="690"/>
      <c r="F12" s="691"/>
      <c r="G12" s="691"/>
      <c r="H12" s="691"/>
      <c r="I12" s="885"/>
      <c r="J12" s="885"/>
      <c r="K12" s="654"/>
      <c r="L12" s="659"/>
      <c r="M12" s="659"/>
      <c r="N12" s="886"/>
    </row>
    <row r="13" spans="1:14">
      <c r="A13" s="867"/>
      <c r="B13" s="638"/>
      <c r="C13" s="688"/>
      <c r="D13" s="689"/>
      <c r="E13" s="690"/>
      <c r="F13" s="691"/>
      <c r="G13" s="691"/>
      <c r="H13" s="691"/>
      <c r="I13" s="885"/>
      <c r="J13" s="885"/>
      <c r="K13" s="654"/>
      <c r="L13" s="659"/>
      <c r="M13" s="659"/>
      <c r="N13" s="886"/>
    </row>
    <row r="14" spans="1:14">
      <c r="A14" s="869" t="s">
        <v>180</v>
      </c>
      <c r="B14" s="870"/>
      <c r="C14" s="871"/>
      <c r="D14" s="872"/>
      <c r="E14" s="873"/>
      <c r="F14" s="873">
        <v>1</v>
      </c>
      <c r="G14" s="874"/>
      <c r="H14" s="874"/>
      <c r="I14" s="887">
        <v>386716.21</v>
      </c>
      <c r="J14" s="887">
        <v>267929.92</v>
      </c>
      <c r="K14" s="896"/>
      <c r="L14" s="889">
        <v>19336</v>
      </c>
      <c r="M14" s="889">
        <v>-83.77</v>
      </c>
      <c r="N14" s="890"/>
    </row>
    <row r="15" spans="1:14">
      <c r="A15" s="875" t="s">
        <v>271</v>
      </c>
      <c r="B15" s="875"/>
      <c r="C15" s="875"/>
      <c r="D15" s="875"/>
      <c r="E15" s="876"/>
      <c r="F15" s="815"/>
      <c r="G15" s="863"/>
      <c r="H15" s="863"/>
      <c r="I15" s="891"/>
      <c r="J15" s="892" t="s">
        <v>272</v>
      </c>
      <c r="K15" s="892"/>
      <c r="L15" s="892"/>
      <c r="M15" s="892"/>
      <c r="N15" s="893"/>
    </row>
    <row r="16" spans="1:14">
      <c r="A16" s="877" t="s">
        <v>273</v>
      </c>
      <c r="B16" s="877"/>
      <c r="C16" s="877"/>
      <c r="D16" s="877"/>
      <c r="E16" s="815"/>
      <c r="F16" s="815"/>
      <c r="G16" s="863"/>
      <c r="H16" s="863"/>
      <c r="I16" s="891"/>
      <c r="J16" s="891"/>
      <c r="K16" s="816"/>
      <c r="L16" s="816"/>
      <c r="M16" s="816"/>
      <c r="N16" s="894"/>
    </row>
  </sheetData>
  <mergeCells count="19">
    <mergeCell ref="A1:N1"/>
    <mergeCell ref="A2:N2"/>
    <mergeCell ref="J3:N3"/>
    <mergeCell ref="I4:J4"/>
    <mergeCell ref="K4:L4"/>
    <mergeCell ref="A14:C14"/>
    <mergeCell ref="A15:D15"/>
    <mergeCell ref="J15:L15"/>
    <mergeCell ref="A16:D16"/>
    <mergeCell ref="A4:A5"/>
    <mergeCell ref="B4:B5"/>
    <mergeCell ref="C4:C5"/>
    <mergeCell ref="D4:D5"/>
    <mergeCell ref="E4:E5"/>
    <mergeCell ref="F4:F5"/>
    <mergeCell ref="G4:G5"/>
    <mergeCell ref="H4:H5"/>
    <mergeCell ref="M4:M5"/>
    <mergeCell ref="N4:N5"/>
  </mergeCells>
  <pageMargins left="0.472222222222222" right="0.354166666666667" top="0.550694444444444" bottom="1" header="0.5" footer="0.5"/>
  <pageSetup paperSize="9" orientation="landscape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K27" sqref="K27"/>
    </sheetView>
  </sheetViews>
  <sheetFormatPr defaultColWidth="9" defaultRowHeight="15.75"/>
  <cols>
    <col min="1" max="1" width="4.75" customWidth="1"/>
    <col min="3" max="3" width="11.5" customWidth="1"/>
    <col min="9" max="10" width="10"/>
  </cols>
  <sheetData>
    <row r="1" ht="41" customHeight="1" spans="1:14">
      <c r="A1" s="629" t="s">
        <v>457</v>
      </c>
      <c r="B1" s="856"/>
      <c r="C1" s="856"/>
      <c r="D1" s="856"/>
      <c r="E1" s="856"/>
      <c r="F1" s="856"/>
      <c r="G1" s="856"/>
      <c r="H1" s="856"/>
      <c r="I1" s="856"/>
      <c r="J1" s="856"/>
      <c r="K1" s="856"/>
      <c r="L1" s="856"/>
      <c r="M1" s="856"/>
      <c r="N1" s="856"/>
    </row>
    <row r="2" ht="25" customHeight="1" spans="1:14">
      <c r="A2" s="857" t="s">
        <v>458</v>
      </c>
      <c r="B2" s="525"/>
      <c r="C2" s="525"/>
      <c r="D2" s="525"/>
      <c r="E2" s="525"/>
      <c r="F2" s="525"/>
      <c r="G2" s="525"/>
      <c r="H2" s="525"/>
      <c r="I2" s="525"/>
      <c r="J2" s="525"/>
      <c r="K2" s="525"/>
      <c r="L2" s="525"/>
      <c r="M2" s="525"/>
      <c r="N2" s="525"/>
    </row>
    <row r="3" ht="23" customHeight="1" spans="1:14">
      <c r="A3" s="858" t="s">
        <v>4</v>
      </c>
      <c r="B3" s="859"/>
      <c r="C3" s="860"/>
      <c r="D3" s="861"/>
      <c r="E3" s="862"/>
      <c r="F3" s="862"/>
      <c r="G3" s="863"/>
      <c r="H3" s="863"/>
      <c r="I3" s="878"/>
      <c r="J3" s="879" t="s">
        <v>427</v>
      </c>
      <c r="K3" s="879"/>
      <c r="L3" s="879"/>
      <c r="M3" s="879"/>
      <c r="N3" s="879"/>
    </row>
    <row r="4" spans="1:14">
      <c r="A4" s="637" t="s">
        <v>28</v>
      </c>
      <c r="B4" s="635" t="s">
        <v>459</v>
      </c>
      <c r="C4" s="636" t="s">
        <v>460</v>
      </c>
      <c r="D4" s="635" t="s">
        <v>278</v>
      </c>
      <c r="E4" s="637" t="s">
        <v>231</v>
      </c>
      <c r="F4" s="637" t="s">
        <v>235</v>
      </c>
      <c r="G4" s="637" t="s">
        <v>461</v>
      </c>
      <c r="H4" s="637" t="s">
        <v>295</v>
      </c>
      <c r="I4" s="880" t="s">
        <v>186</v>
      </c>
      <c r="J4" s="881"/>
      <c r="K4" s="570" t="s">
        <v>143</v>
      </c>
      <c r="L4" s="882"/>
      <c r="M4" s="571" t="s">
        <v>242</v>
      </c>
      <c r="N4" s="547" t="s">
        <v>168</v>
      </c>
    </row>
    <row r="5" spans="1:14">
      <c r="A5" s="641"/>
      <c r="B5" s="640"/>
      <c r="C5" s="864"/>
      <c r="D5" s="640"/>
      <c r="E5" s="546"/>
      <c r="F5" s="546"/>
      <c r="G5" s="641"/>
      <c r="H5" s="641"/>
      <c r="I5" s="567" t="s">
        <v>376</v>
      </c>
      <c r="J5" s="567" t="s">
        <v>377</v>
      </c>
      <c r="K5" s="570" t="s">
        <v>376</v>
      </c>
      <c r="L5" s="883" t="s">
        <v>377</v>
      </c>
      <c r="M5" s="884"/>
      <c r="N5" s="650"/>
    </row>
    <row r="6" spans="1:14">
      <c r="A6" s="687">
        <v>1</v>
      </c>
      <c r="B6" s="638" t="s">
        <v>465</v>
      </c>
      <c r="C6" s="688" t="s">
        <v>466</v>
      </c>
      <c r="D6" s="689"/>
      <c r="E6" s="690" t="s">
        <v>263</v>
      </c>
      <c r="F6" s="691">
        <v>1</v>
      </c>
      <c r="G6" s="657">
        <v>41121</v>
      </c>
      <c r="H6" s="657">
        <v>41121</v>
      </c>
      <c r="I6" s="885">
        <v>4388266.13</v>
      </c>
      <c r="J6" s="885">
        <v>1239349.85</v>
      </c>
      <c r="K6" s="654"/>
      <c r="L6" s="659">
        <v>219413</v>
      </c>
      <c r="M6" s="659">
        <v>-82.3</v>
      </c>
      <c r="N6" s="886"/>
    </row>
    <row r="7" spans="1:14">
      <c r="A7" s="687"/>
      <c r="B7" s="865"/>
      <c r="C7" s="865"/>
      <c r="D7" s="866"/>
      <c r="E7" s="690"/>
      <c r="F7" s="691"/>
      <c r="G7" s="691"/>
      <c r="H7" s="691"/>
      <c r="I7" s="885"/>
      <c r="J7" s="885"/>
      <c r="K7" s="654"/>
      <c r="L7" s="659"/>
      <c r="M7" s="659"/>
      <c r="N7" s="886"/>
    </row>
    <row r="8" spans="1:14">
      <c r="A8" s="867"/>
      <c r="B8" s="868"/>
      <c r="C8" s="865"/>
      <c r="D8" s="866"/>
      <c r="E8" s="690"/>
      <c r="F8" s="691"/>
      <c r="G8" s="691"/>
      <c r="H8" s="691"/>
      <c r="I8" s="885"/>
      <c r="J8" s="885"/>
      <c r="K8" s="654"/>
      <c r="L8" s="659"/>
      <c r="M8" s="659"/>
      <c r="N8" s="886"/>
    </row>
    <row r="9" spans="1:14">
      <c r="A9" s="867"/>
      <c r="B9" s="868"/>
      <c r="C9" s="865"/>
      <c r="D9" s="866"/>
      <c r="E9" s="690"/>
      <c r="F9" s="691"/>
      <c r="G9" s="691"/>
      <c r="H9" s="691"/>
      <c r="I9" s="885"/>
      <c r="J9" s="885"/>
      <c r="K9" s="654"/>
      <c r="L9" s="659"/>
      <c r="M9" s="659"/>
      <c r="N9" s="886"/>
    </row>
    <row r="10" spans="1:14">
      <c r="A10" s="867"/>
      <c r="B10" s="868"/>
      <c r="C10" s="865"/>
      <c r="D10" s="866"/>
      <c r="E10" s="690"/>
      <c r="F10" s="691"/>
      <c r="G10" s="691"/>
      <c r="H10" s="691"/>
      <c r="I10" s="885"/>
      <c r="J10" s="885"/>
      <c r="K10" s="654"/>
      <c r="L10" s="659"/>
      <c r="M10" s="659"/>
      <c r="N10" s="886"/>
    </row>
    <row r="11" spans="1:14">
      <c r="A11" s="867"/>
      <c r="B11" s="868"/>
      <c r="C11" s="865"/>
      <c r="D11" s="866"/>
      <c r="E11" s="690"/>
      <c r="F11" s="691"/>
      <c r="G11" s="691"/>
      <c r="H11" s="691"/>
      <c r="I11" s="885"/>
      <c r="J11" s="885"/>
      <c r="K11" s="654"/>
      <c r="L11" s="659"/>
      <c r="M11" s="659"/>
      <c r="N11" s="886"/>
    </row>
    <row r="12" spans="1:14">
      <c r="A12" s="867"/>
      <c r="B12" s="638"/>
      <c r="C12" s="688"/>
      <c r="D12" s="689"/>
      <c r="E12" s="690"/>
      <c r="F12" s="691"/>
      <c r="G12" s="691"/>
      <c r="H12" s="691"/>
      <c r="I12" s="885"/>
      <c r="J12" s="885"/>
      <c r="K12" s="654"/>
      <c r="L12" s="659"/>
      <c r="M12" s="659"/>
      <c r="N12" s="886"/>
    </row>
    <row r="13" spans="1:14">
      <c r="A13" s="867"/>
      <c r="B13" s="638"/>
      <c r="C13" s="688"/>
      <c r="D13" s="689"/>
      <c r="E13" s="690"/>
      <c r="F13" s="691"/>
      <c r="G13" s="691"/>
      <c r="H13" s="691"/>
      <c r="I13" s="885"/>
      <c r="J13" s="885"/>
      <c r="K13" s="654"/>
      <c r="L13" s="659"/>
      <c r="M13" s="659"/>
      <c r="N13" s="886"/>
    </row>
    <row r="14" spans="1:14">
      <c r="A14" s="869" t="s">
        <v>180</v>
      </c>
      <c r="B14" s="870"/>
      <c r="C14" s="871"/>
      <c r="D14" s="872"/>
      <c r="E14" s="873"/>
      <c r="F14" s="873">
        <v>1</v>
      </c>
      <c r="G14" s="874"/>
      <c r="H14" s="874"/>
      <c r="I14" s="887">
        <v>4388266.13</v>
      </c>
      <c r="J14" s="887">
        <v>1239349.85</v>
      </c>
      <c r="K14" s="888"/>
      <c r="L14" s="889">
        <v>219413</v>
      </c>
      <c r="M14" s="889">
        <v>-83.77</v>
      </c>
      <c r="N14" s="890"/>
    </row>
    <row r="15" spans="1:14">
      <c r="A15" s="875" t="s">
        <v>271</v>
      </c>
      <c r="B15" s="875"/>
      <c r="C15" s="875"/>
      <c r="D15" s="875"/>
      <c r="E15" s="876"/>
      <c r="F15" s="815"/>
      <c r="G15" s="863"/>
      <c r="H15" s="863"/>
      <c r="I15" s="891"/>
      <c r="J15" s="892" t="s">
        <v>272</v>
      </c>
      <c r="K15" s="892"/>
      <c r="L15" s="892"/>
      <c r="M15" s="892"/>
      <c r="N15" s="893"/>
    </row>
    <row r="16" spans="1:14">
      <c r="A16" s="877" t="s">
        <v>273</v>
      </c>
      <c r="B16" s="877"/>
      <c r="C16" s="877"/>
      <c r="D16" s="877"/>
      <c r="E16" s="815"/>
      <c r="F16" s="815"/>
      <c r="G16" s="863"/>
      <c r="H16" s="863"/>
      <c r="I16" s="891"/>
      <c r="J16" s="891"/>
      <c r="K16" s="816"/>
      <c r="L16" s="816"/>
      <c r="M16" s="816"/>
      <c r="N16" s="894"/>
    </row>
  </sheetData>
  <mergeCells count="19">
    <mergeCell ref="A1:N1"/>
    <mergeCell ref="A2:N2"/>
    <mergeCell ref="J3:N3"/>
    <mergeCell ref="I4:J4"/>
    <mergeCell ref="K4:L4"/>
    <mergeCell ref="A14:C14"/>
    <mergeCell ref="A15:D15"/>
    <mergeCell ref="J15:L15"/>
    <mergeCell ref="A16:D16"/>
    <mergeCell ref="A4:A5"/>
    <mergeCell ref="B4:B5"/>
    <mergeCell ref="C4:C5"/>
    <mergeCell ref="D4:D5"/>
    <mergeCell ref="E4:E5"/>
    <mergeCell ref="F4:F5"/>
    <mergeCell ref="G4:G5"/>
    <mergeCell ref="H4:H5"/>
    <mergeCell ref="M4:M5"/>
    <mergeCell ref="N4:N5"/>
  </mergeCells>
  <pageMargins left="0.75" right="0.75" top="1" bottom="1" header="0.5" footer="0.5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71"/>
  <sheetViews>
    <sheetView zoomScaleSheetLayoutView="60" workbookViewId="0">
      <pane xSplit="8" ySplit="4" topLeftCell="I5" activePane="bottomRight" state="frozenSplit"/>
      <selection/>
      <selection pane="topRight"/>
      <selection pane="bottomLeft"/>
      <selection pane="bottomRight" activeCell="A5" sqref="$A5:$XFD5"/>
    </sheetView>
  </sheetViews>
  <sheetFormatPr defaultColWidth="9" defaultRowHeight="15"/>
  <cols>
    <col min="1" max="1" width="2.875" style="743" customWidth="1"/>
    <col min="2" max="2" width="8.5" style="744" customWidth="1"/>
    <col min="3" max="3" width="14.875" style="744" customWidth="1"/>
    <col min="4" max="4" width="14.625" style="745" customWidth="1"/>
    <col min="5" max="5" width="8.125" style="745" customWidth="1"/>
    <col min="6" max="6" width="3.875" style="745" customWidth="1"/>
    <col min="7" max="7" width="2.875" style="743" customWidth="1"/>
    <col min="8" max="8" width="6.25" style="746" customWidth="1"/>
    <col min="9" max="9" width="6.25" style="744" customWidth="1"/>
    <col min="10" max="10" width="7.5" style="743" customWidth="1"/>
    <col min="11" max="12" width="9.125" style="747" customWidth="1"/>
    <col min="13" max="13" width="9.125" style="748" customWidth="1"/>
    <col min="14" max="14" width="3.875" style="749" customWidth="1"/>
    <col min="15" max="15" width="11.5" style="750" customWidth="1"/>
    <col min="16" max="16" width="3.875" style="743" customWidth="1"/>
    <col min="17" max="17" width="3.25" style="751" customWidth="1"/>
    <col min="18" max="18" width="24.375" style="751" customWidth="1"/>
    <col min="19" max="20" width="5.75" style="744" customWidth="1"/>
    <col min="21" max="21" width="6.125" style="752" customWidth="1"/>
    <col min="22" max="22" width="12.625" style="752" customWidth="1"/>
    <col min="23" max="23" width="8.875" style="752" customWidth="1"/>
    <col min="24" max="24" width="8" style="752" customWidth="1"/>
    <col min="25" max="25" width="11.75" style="752" customWidth="1"/>
    <col min="26" max="26" width="6" style="752" customWidth="1"/>
    <col min="27" max="27" width="8.625" style="752" customWidth="1"/>
    <col min="28" max="16384" width="8" style="743" customWidth="1"/>
  </cols>
  <sheetData>
    <row r="1" s="740" customFormat="1" ht="20.25" customHeight="1" spans="1:27">
      <c r="A1" s="753" t="e">
        <f>#REF!</f>
        <v>#REF!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  <c r="N1" s="753"/>
      <c r="O1" s="753"/>
      <c r="P1" s="753"/>
      <c r="Q1" s="828"/>
      <c r="R1" s="828"/>
      <c r="S1" s="783"/>
      <c r="T1" s="783"/>
      <c r="U1" s="829"/>
      <c r="V1" s="829"/>
      <c r="W1" s="829"/>
      <c r="X1" s="829"/>
      <c r="Y1" s="829"/>
      <c r="Z1" s="829"/>
      <c r="AA1" s="829"/>
    </row>
    <row r="2" s="741" customFormat="1" ht="27.75" customHeight="1" spans="1:27">
      <c r="A2" s="754" t="e">
        <f>#REF!</f>
        <v>#REF!</v>
      </c>
      <c r="B2" s="754"/>
      <c r="C2" s="754"/>
      <c r="D2" s="754"/>
      <c r="E2" s="754"/>
      <c r="F2" s="754"/>
      <c r="G2" s="754"/>
      <c r="H2" s="754"/>
      <c r="I2" s="754"/>
      <c r="J2" s="786"/>
      <c r="K2" s="787"/>
      <c r="L2" s="788"/>
      <c r="M2" s="789"/>
      <c r="N2" s="790"/>
      <c r="O2" s="754" t="e">
        <f>#REF!</f>
        <v>#REF!</v>
      </c>
      <c r="P2" s="754"/>
      <c r="Q2" s="754"/>
      <c r="R2" s="830"/>
      <c r="U2" s="831"/>
      <c r="V2" s="831"/>
      <c r="W2" s="831"/>
      <c r="X2" s="831"/>
      <c r="Y2" s="831"/>
      <c r="Z2" s="831"/>
      <c r="AA2" s="831"/>
    </row>
    <row r="3" s="520" customFormat="1" ht="24" customHeight="1" spans="1:29">
      <c r="A3" s="551" t="s">
        <v>28</v>
      </c>
      <c r="B3" s="755" t="s">
        <v>467</v>
      </c>
      <c r="C3" s="755" t="s">
        <v>468</v>
      </c>
      <c r="D3" s="755" t="s">
        <v>278</v>
      </c>
      <c r="E3" s="756" t="s">
        <v>469</v>
      </c>
      <c r="F3" s="755" t="s">
        <v>231</v>
      </c>
      <c r="G3" s="755" t="s">
        <v>235</v>
      </c>
      <c r="H3" s="757" t="s">
        <v>470</v>
      </c>
      <c r="I3" s="755" t="s">
        <v>471</v>
      </c>
      <c r="J3" s="755" t="s">
        <v>472</v>
      </c>
      <c r="K3" s="693" t="s">
        <v>7</v>
      </c>
      <c r="L3" s="791"/>
      <c r="M3" s="551" t="s">
        <v>143</v>
      </c>
      <c r="N3" s="551"/>
      <c r="O3" s="551"/>
      <c r="P3" s="792" t="s">
        <v>473</v>
      </c>
      <c r="Q3" s="551" t="s">
        <v>168</v>
      </c>
      <c r="R3" s="832"/>
      <c r="S3" s="833" t="s">
        <v>474</v>
      </c>
      <c r="T3" s="833"/>
      <c r="U3" s="833"/>
      <c r="V3" s="833"/>
      <c r="W3" s="833"/>
      <c r="X3" s="833"/>
      <c r="Y3" s="834"/>
      <c r="Z3" s="838" t="s">
        <v>167</v>
      </c>
      <c r="AA3" s="850"/>
      <c r="AB3" s="850"/>
      <c r="AC3" s="851"/>
    </row>
    <row r="4" s="520" customFormat="1" ht="32.25" customHeight="1" spans="1:29">
      <c r="A4" s="551"/>
      <c r="B4" s="555"/>
      <c r="C4" s="555"/>
      <c r="D4" s="555"/>
      <c r="E4" s="756"/>
      <c r="F4" s="555"/>
      <c r="G4" s="555"/>
      <c r="H4" s="758"/>
      <c r="I4" s="555"/>
      <c r="J4" s="555"/>
      <c r="K4" s="793" t="s">
        <v>376</v>
      </c>
      <c r="L4" s="794" t="s">
        <v>377</v>
      </c>
      <c r="M4" s="694" t="s">
        <v>376</v>
      </c>
      <c r="N4" s="795" t="s">
        <v>475</v>
      </c>
      <c r="O4" s="694" t="s">
        <v>377</v>
      </c>
      <c r="P4" s="796"/>
      <c r="Q4" s="551"/>
      <c r="R4" s="832"/>
      <c r="S4" s="834" t="s">
        <v>302</v>
      </c>
      <c r="T4" s="835" t="s">
        <v>235</v>
      </c>
      <c r="U4" s="794" t="s">
        <v>236</v>
      </c>
      <c r="V4" s="794" t="s">
        <v>237</v>
      </c>
      <c r="W4" s="794" t="s">
        <v>476</v>
      </c>
      <c r="X4" s="794" t="s">
        <v>477</v>
      </c>
      <c r="Y4" s="794" t="s">
        <v>417</v>
      </c>
      <c r="Z4" s="852" t="s">
        <v>244</v>
      </c>
      <c r="AA4" s="694" t="s">
        <v>8</v>
      </c>
      <c r="AB4" s="853"/>
      <c r="AC4" s="853"/>
    </row>
    <row r="5" s="520" customFormat="1" ht="20.25" customHeight="1" spans="1:29">
      <c r="A5" s="759"/>
      <c r="B5" s="760"/>
      <c r="C5" s="760"/>
      <c r="D5" s="760"/>
      <c r="E5" s="761"/>
      <c r="F5" s="762"/>
      <c r="G5" s="763"/>
      <c r="H5" s="764"/>
      <c r="I5" s="764"/>
      <c r="J5" s="765"/>
      <c r="K5" s="797"/>
      <c r="L5" s="798"/>
      <c r="M5" s="797"/>
      <c r="N5" s="799"/>
      <c r="O5" s="797"/>
      <c r="P5" s="800"/>
      <c r="Q5" s="836"/>
      <c r="R5" s="837"/>
      <c r="S5" s="838"/>
      <c r="T5" s="838"/>
      <c r="U5" s="791"/>
      <c r="V5" s="791"/>
      <c r="W5" s="839"/>
      <c r="X5" s="791"/>
      <c r="Y5" s="791"/>
      <c r="Z5" s="791"/>
      <c r="AA5" s="791"/>
      <c r="AB5" s="853"/>
      <c r="AC5" s="853"/>
    </row>
    <row r="6" s="520" customFormat="1" ht="20.25" customHeight="1" spans="1:29">
      <c r="A6" s="667"/>
      <c r="B6" s="765"/>
      <c r="C6" s="765"/>
      <c r="D6" s="765"/>
      <c r="E6" s="766"/>
      <c r="F6" s="763"/>
      <c r="G6" s="558"/>
      <c r="H6" s="767"/>
      <c r="I6" s="767"/>
      <c r="J6" s="801"/>
      <c r="K6" s="802"/>
      <c r="L6" s="803"/>
      <c r="M6" s="797"/>
      <c r="N6" s="804"/>
      <c r="O6" s="797"/>
      <c r="P6" s="558"/>
      <c r="Q6" s="835"/>
      <c r="R6" s="832"/>
      <c r="S6" s="840"/>
      <c r="T6" s="838"/>
      <c r="U6" s="791"/>
      <c r="V6" s="791"/>
      <c r="W6" s="839"/>
      <c r="X6" s="791"/>
      <c r="Y6" s="791"/>
      <c r="Z6" s="854"/>
      <c r="AA6" s="791"/>
      <c r="AB6" s="853"/>
      <c r="AC6" s="853"/>
    </row>
    <row r="7" s="520" customFormat="1" ht="20.25" customHeight="1" spans="1:29">
      <c r="A7" s="667"/>
      <c r="B7" s="765"/>
      <c r="C7" s="768"/>
      <c r="D7" s="768"/>
      <c r="E7" s="766"/>
      <c r="F7" s="763"/>
      <c r="G7" s="558"/>
      <c r="H7" s="767"/>
      <c r="I7" s="767"/>
      <c r="J7" s="801"/>
      <c r="K7" s="802"/>
      <c r="L7" s="803"/>
      <c r="M7" s="797"/>
      <c r="N7" s="804"/>
      <c r="O7" s="797"/>
      <c r="P7" s="558"/>
      <c r="Q7" s="835"/>
      <c r="R7" s="832"/>
      <c r="S7" s="840"/>
      <c r="T7" s="838"/>
      <c r="U7" s="791"/>
      <c r="V7" s="791"/>
      <c r="W7" s="839"/>
      <c r="X7" s="791"/>
      <c r="Y7" s="791"/>
      <c r="Z7" s="854"/>
      <c r="AA7" s="791"/>
      <c r="AB7" s="853"/>
      <c r="AC7" s="853"/>
    </row>
    <row r="8" s="520" customFormat="1" ht="20.25" customHeight="1" spans="1:29">
      <c r="A8" s="667"/>
      <c r="B8" s="765"/>
      <c r="C8" s="768"/>
      <c r="D8" s="768"/>
      <c r="E8" s="766"/>
      <c r="F8" s="763"/>
      <c r="G8" s="558"/>
      <c r="H8" s="767"/>
      <c r="I8" s="767"/>
      <c r="J8" s="801"/>
      <c r="K8" s="802"/>
      <c r="L8" s="803"/>
      <c r="M8" s="797"/>
      <c r="N8" s="804"/>
      <c r="O8" s="797"/>
      <c r="P8" s="558"/>
      <c r="Q8" s="835"/>
      <c r="R8" s="832"/>
      <c r="S8" s="840"/>
      <c r="T8" s="838"/>
      <c r="U8" s="791"/>
      <c r="V8" s="791"/>
      <c r="W8" s="839"/>
      <c r="X8" s="791"/>
      <c r="Y8" s="791"/>
      <c r="Z8" s="854"/>
      <c r="AA8" s="791"/>
      <c r="AB8" s="853"/>
      <c r="AC8" s="853"/>
    </row>
    <row r="9" s="520" customFormat="1" ht="20.25" customHeight="1" spans="1:29">
      <c r="A9" s="667"/>
      <c r="B9" s="765"/>
      <c r="C9" s="768"/>
      <c r="D9" s="768"/>
      <c r="E9" s="766"/>
      <c r="F9" s="763"/>
      <c r="G9" s="558"/>
      <c r="H9" s="767"/>
      <c r="I9" s="767"/>
      <c r="J9" s="801"/>
      <c r="K9" s="802"/>
      <c r="L9" s="803"/>
      <c r="M9" s="797"/>
      <c r="N9" s="804"/>
      <c r="O9" s="797"/>
      <c r="P9" s="558"/>
      <c r="Q9" s="835"/>
      <c r="R9" s="832"/>
      <c r="S9" s="840"/>
      <c r="T9" s="838"/>
      <c r="U9" s="791"/>
      <c r="V9" s="791"/>
      <c r="W9" s="839"/>
      <c r="X9" s="791"/>
      <c r="Y9" s="791"/>
      <c r="Z9" s="854"/>
      <c r="AA9" s="791"/>
      <c r="AB9" s="853"/>
      <c r="AC9" s="853"/>
    </row>
    <row r="10" s="520" customFormat="1" ht="20.25" customHeight="1" spans="1:29">
      <c r="A10" s="667"/>
      <c r="B10" s="765"/>
      <c r="C10" s="768"/>
      <c r="D10" s="768"/>
      <c r="E10" s="766"/>
      <c r="F10" s="763"/>
      <c r="G10" s="558"/>
      <c r="H10" s="767"/>
      <c r="I10" s="767"/>
      <c r="J10" s="801"/>
      <c r="K10" s="802"/>
      <c r="L10" s="803"/>
      <c r="M10" s="797"/>
      <c r="N10" s="804"/>
      <c r="O10" s="797"/>
      <c r="P10" s="558"/>
      <c r="Q10" s="835"/>
      <c r="R10" s="832"/>
      <c r="S10" s="840"/>
      <c r="T10" s="838"/>
      <c r="U10" s="791"/>
      <c r="V10" s="791"/>
      <c r="W10" s="839"/>
      <c r="X10" s="791"/>
      <c r="Y10" s="791"/>
      <c r="Z10" s="854"/>
      <c r="AA10" s="791"/>
      <c r="AB10" s="853"/>
      <c r="AC10" s="853"/>
    </row>
    <row r="11" s="520" customFormat="1" ht="20.25" customHeight="1" spans="1:29">
      <c r="A11" s="667"/>
      <c r="B11" s="765"/>
      <c r="C11" s="558"/>
      <c r="D11" s="638"/>
      <c r="E11" s="769"/>
      <c r="F11" s="763"/>
      <c r="G11" s="763"/>
      <c r="H11" s="770"/>
      <c r="I11" s="638"/>
      <c r="J11" s="801"/>
      <c r="K11" s="802"/>
      <c r="L11" s="803"/>
      <c r="M11" s="803"/>
      <c r="N11" s="804"/>
      <c r="O11" s="803"/>
      <c r="P11" s="558"/>
      <c r="Q11" s="835"/>
      <c r="R11" s="832"/>
      <c r="S11" s="840"/>
      <c r="T11" s="838"/>
      <c r="U11" s="791"/>
      <c r="V11" s="791"/>
      <c r="W11" s="839"/>
      <c r="X11" s="791"/>
      <c r="Y11" s="791"/>
      <c r="Z11" s="854"/>
      <c r="AA11" s="791"/>
      <c r="AB11" s="853"/>
      <c r="AC11" s="853"/>
    </row>
    <row r="12" s="520" customFormat="1" ht="20.25" customHeight="1" spans="1:29">
      <c r="A12" s="667"/>
      <c r="B12" s="768"/>
      <c r="C12" s="558"/>
      <c r="D12" s="638"/>
      <c r="E12" s="769"/>
      <c r="F12" s="763"/>
      <c r="G12" s="763"/>
      <c r="H12" s="770"/>
      <c r="I12" s="638"/>
      <c r="J12" s="801"/>
      <c r="K12" s="802"/>
      <c r="L12" s="803"/>
      <c r="M12" s="803"/>
      <c r="N12" s="804"/>
      <c r="O12" s="803"/>
      <c r="P12" s="558"/>
      <c r="Q12" s="835"/>
      <c r="R12" s="832"/>
      <c r="S12" s="840"/>
      <c r="T12" s="838"/>
      <c r="U12" s="791"/>
      <c r="V12" s="791"/>
      <c r="W12" s="839"/>
      <c r="X12" s="791"/>
      <c r="Y12" s="791"/>
      <c r="Z12" s="854"/>
      <c r="AA12" s="791"/>
      <c r="AB12" s="853"/>
      <c r="AC12" s="853"/>
    </row>
    <row r="13" s="520" customFormat="1" ht="20.25" customHeight="1" spans="1:29">
      <c r="A13" s="667"/>
      <c r="B13" s="638"/>
      <c r="C13" s="558"/>
      <c r="D13" s="638"/>
      <c r="E13" s="769"/>
      <c r="F13" s="763"/>
      <c r="G13" s="558"/>
      <c r="H13" s="767"/>
      <c r="I13" s="638"/>
      <c r="J13" s="801"/>
      <c r="K13" s="802" t="s">
        <v>167</v>
      </c>
      <c r="L13" s="803"/>
      <c r="M13" s="803"/>
      <c r="N13" s="804"/>
      <c r="O13" s="803"/>
      <c r="P13" s="558"/>
      <c r="Q13" s="835"/>
      <c r="R13" s="832"/>
      <c r="S13" s="840"/>
      <c r="T13" s="838"/>
      <c r="U13" s="791"/>
      <c r="V13" s="791"/>
      <c r="W13" s="839"/>
      <c r="X13" s="791"/>
      <c r="Y13" s="791"/>
      <c r="Z13" s="854"/>
      <c r="AA13" s="791"/>
      <c r="AB13" s="853"/>
      <c r="AC13" s="853"/>
    </row>
    <row r="14" s="520" customFormat="1" ht="20.25" customHeight="1" spans="1:29">
      <c r="A14" s="667"/>
      <c r="B14" s="638"/>
      <c r="C14" s="638"/>
      <c r="D14" s="638"/>
      <c r="E14" s="769"/>
      <c r="F14" s="638"/>
      <c r="G14" s="558"/>
      <c r="H14" s="767"/>
      <c r="I14" s="638"/>
      <c r="J14" s="801"/>
      <c r="K14" s="802"/>
      <c r="L14" s="803"/>
      <c r="M14" s="803"/>
      <c r="N14" s="804"/>
      <c r="O14" s="803"/>
      <c r="P14" s="558"/>
      <c r="Q14" s="835"/>
      <c r="R14" s="832"/>
      <c r="S14" s="840"/>
      <c r="T14" s="838"/>
      <c r="U14" s="791"/>
      <c r="V14" s="791"/>
      <c r="W14" s="839"/>
      <c r="X14" s="791"/>
      <c r="Y14" s="791"/>
      <c r="Z14" s="854"/>
      <c r="AA14" s="791"/>
      <c r="AB14" s="853"/>
      <c r="AC14" s="853"/>
    </row>
    <row r="15" s="520" customFormat="1" ht="20.25" customHeight="1" spans="1:29">
      <c r="A15" s="667"/>
      <c r="B15" s="638"/>
      <c r="C15" s="638"/>
      <c r="D15" s="638"/>
      <c r="E15" s="769"/>
      <c r="F15" s="638"/>
      <c r="G15" s="558"/>
      <c r="H15" s="767"/>
      <c r="I15" s="638"/>
      <c r="J15" s="801"/>
      <c r="K15" s="802"/>
      <c r="L15" s="803"/>
      <c r="M15" s="803"/>
      <c r="N15" s="804"/>
      <c r="O15" s="803"/>
      <c r="P15" s="558"/>
      <c r="Q15" s="835"/>
      <c r="R15" s="832"/>
      <c r="S15" s="840"/>
      <c r="T15" s="838"/>
      <c r="U15" s="791"/>
      <c r="V15" s="791"/>
      <c r="W15" s="839"/>
      <c r="X15" s="791"/>
      <c r="Y15" s="791"/>
      <c r="Z15" s="854"/>
      <c r="AA15" s="791"/>
      <c r="AB15" s="853"/>
      <c r="AC15" s="853"/>
    </row>
    <row r="16" s="520" customFormat="1" ht="20.25" customHeight="1" spans="1:29">
      <c r="A16" s="667"/>
      <c r="B16" s="638"/>
      <c r="C16" s="638"/>
      <c r="D16" s="638"/>
      <c r="E16" s="769"/>
      <c r="F16" s="638"/>
      <c r="G16" s="558"/>
      <c r="H16" s="767"/>
      <c r="I16" s="638"/>
      <c r="J16" s="801"/>
      <c r="K16" s="802"/>
      <c r="L16" s="803"/>
      <c r="M16" s="803"/>
      <c r="N16" s="804"/>
      <c r="O16" s="803"/>
      <c r="P16" s="558"/>
      <c r="Q16" s="835"/>
      <c r="R16" s="832"/>
      <c r="S16" s="840"/>
      <c r="T16" s="838"/>
      <c r="U16" s="791"/>
      <c r="V16" s="791"/>
      <c r="W16" s="839"/>
      <c r="X16" s="791"/>
      <c r="Y16" s="791"/>
      <c r="Z16" s="854"/>
      <c r="AA16" s="791"/>
      <c r="AB16" s="853"/>
      <c r="AC16" s="853"/>
    </row>
    <row r="17" s="520" customFormat="1" ht="20.25" customHeight="1" spans="1:29">
      <c r="A17" s="667"/>
      <c r="B17" s="638"/>
      <c r="C17" s="638"/>
      <c r="D17" s="638"/>
      <c r="E17" s="769"/>
      <c r="F17" s="638"/>
      <c r="G17" s="558"/>
      <c r="H17" s="767"/>
      <c r="I17" s="638"/>
      <c r="J17" s="801"/>
      <c r="K17" s="802"/>
      <c r="L17" s="803"/>
      <c r="M17" s="803"/>
      <c r="N17" s="804"/>
      <c r="O17" s="803"/>
      <c r="P17" s="558"/>
      <c r="Q17" s="835"/>
      <c r="R17" s="832"/>
      <c r="S17" s="840"/>
      <c r="T17" s="838"/>
      <c r="U17" s="791"/>
      <c r="V17" s="791"/>
      <c r="W17" s="839"/>
      <c r="X17" s="791"/>
      <c r="Y17" s="791"/>
      <c r="Z17" s="854"/>
      <c r="AA17" s="791"/>
      <c r="AB17" s="853"/>
      <c r="AC17" s="853"/>
    </row>
    <row r="18" s="520" customFormat="1" ht="20.25" customHeight="1" spans="1:29">
      <c r="A18" s="667"/>
      <c r="B18" s="638"/>
      <c r="C18" s="638"/>
      <c r="D18" s="638"/>
      <c r="E18" s="769"/>
      <c r="F18" s="638"/>
      <c r="G18" s="558"/>
      <c r="H18" s="767"/>
      <c r="I18" s="638"/>
      <c r="J18" s="801"/>
      <c r="K18" s="802"/>
      <c r="L18" s="803"/>
      <c r="M18" s="803"/>
      <c r="N18" s="804"/>
      <c r="O18" s="803"/>
      <c r="P18" s="558"/>
      <c r="Q18" s="835"/>
      <c r="R18" s="832"/>
      <c r="S18" s="840"/>
      <c r="T18" s="838"/>
      <c r="U18" s="791"/>
      <c r="V18" s="791"/>
      <c r="W18" s="839"/>
      <c r="X18" s="791"/>
      <c r="Y18" s="791"/>
      <c r="Z18" s="854"/>
      <c r="AA18" s="791"/>
      <c r="AB18" s="853"/>
      <c r="AC18" s="853"/>
    </row>
    <row r="19" s="740" customFormat="1" ht="20.25" customHeight="1" spans="1:29">
      <c r="A19" s="771" t="s">
        <v>447</v>
      </c>
      <c r="B19" s="772"/>
      <c r="C19" s="773"/>
      <c r="D19" s="774"/>
      <c r="E19" s="775"/>
      <c r="F19" s="775"/>
      <c r="G19" s="776"/>
      <c r="H19" s="777"/>
      <c r="I19" s="805"/>
      <c r="J19" s="806"/>
      <c r="K19" s="621"/>
      <c r="L19" s="621"/>
      <c r="M19" s="621" t="s">
        <v>167</v>
      </c>
      <c r="N19" s="807"/>
      <c r="O19" s="808">
        <f>SUM(O5:O18)</f>
        <v>0</v>
      </c>
      <c r="P19" s="809"/>
      <c r="Q19" s="841"/>
      <c r="R19" s="842"/>
      <c r="S19" s="843"/>
      <c r="T19" s="844"/>
      <c r="U19" s="845"/>
      <c r="V19" s="845"/>
      <c r="W19" s="845"/>
      <c r="X19" s="845"/>
      <c r="Y19" s="845">
        <f>SUM(Y5:Y18)</f>
        <v>0</v>
      </c>
      <c r="Z19" s="845"/>
      <c r="AA19" s="845"/>
      <c r="AB19" s="855"/>
      <c r="AC19" s="855"/>
    </row>
    <row r="20" s="740" customFormat="1" ht="20.25" customHeight="1" spans="1:29">
      <c r="A20" s="771" t="s">
        <v>478</v>
      </c>
      <c r="B20" s="772"/>
      <c r="C20" s="773"/>
      <c r="D20" s="774"/>
      <c r="E20" s="775"/>
      <c r="F20" s="775"/>
      <c r="G20" s="778"/>
      <c r="H20" s="777"/>
      <c r="I20" s="805"/>
      <c r="J20" s="810"/>
      <c r="K20" s="653"/>
      <c r="L20" s="584"/>
      <c r="M20" s="584"/>
      <c r="N20" s="811"/>
      <c r="O20" s="812"/>
      <c r="P20" s="809"/>
      <c r="Q20" s="841"/>
      <c r="R20" s="842"/>
      <c r="S20" s="843"/>
      <c r="T20" s="844"/>
      <c r="U20" s="845"/>
      <c r="V20" s="845"/>
      <c r="W20" s="845"/>
      <c r="X20" s="845"/>
      <c r="Y20" s="845"/>
      <c r="Z20" s="845"/>
      <c r="AA20" s="845"/>
      <c r="AB20" s="855"/>
      <c r="AC20" s="855"/>
    </row>
    <row r="21" s="740" customFormat="1" ht="20.25" customHeight="1" spans="1:29">
      <c r="A21" s="771" t="s">
        <v>447</v>
      </c>
      <c r="B21" s="772"/>
      <c r="C21" s="773"/>
      <c r="D21" s="774"/>
      <c r="E21" s="775"/>
      <c r="F21" s="775"/>
      <c r="G21" s="778"/>
      <c r="H21" s="777"/>
      <c r="I21" s="805"/>
      <c r="J21" s="810"/>
      <c r="K21" s="813"/>
      <c r="L21" s="621"/>
      <c r="M21" s="621" t="s">
        <v>167</v>
      </c>
      <c r="N21" s="811"/>
      <c r="O21" s="814">
        <f>O19</f>
        <v>0</v>
      </c>
      <c r="P21" s="809"/>
      <c r="Q21" s="841"/>
      <c r="R21" s="842"/>
      <c r="S21" s="843"/>
      <c r="T21" s="844"/>
      <c r="U21" s="845"/>
      <c r="V21" s="845"/>
      <c r="W21" s="845"/>
      <c r="X21" s="845"/>
      <c r="Y21" s="845"/>
      <c r="Z21" s="845"/>
      <c r="AA21" s="845"/>
      <c r="AB21" s="855"/>
      <c r="AC21" s="855"/>
    </row>
    <row r="22" s="742" customFormat="1" ht="18" customHeight="1" spans="1:27">
      <c r="A22" s="779" t="e">
        <f>#REF!</f>
        <v>#REF!</v>
      </c>
      <c r="B22" s="779"/>
      <c r="C22" s="779"/>
      <c r="D22" s="779"/>
      <c r="E22" s="779"/>
      <c r="F22" s="780"/>
      <c r="G22" s="780"/>
      <c r="H22" s="781"/>
      <c r="I22" s="815"/>
      <c r="J22" s="780"/>
      <c r="K22" s="816"/>
      <c r="L22" s="816"/>
      <c r="M22" s="817" t="e">
        <f>#REF!</f>
        <v>#REF!</v>
      </c>
      <c r="N22" s="817"/>
      <c r="O22" s="817"/>
      <c r="P22" s="817"/>
      <c r="Q22" s="817"/>
      <c r="R22" s="846"/>
      <c r="S22" s="784"/>
      <c r="T22" s="784"/>
      <c r="U22" s="847"/>
      <c r="V22" s="847"/>
      <c r="W22" s="847"/>
      <c r="X22" s="847"/>
      <c r="Y22" s="847"/>
      <c r="Z22" s="847"/>
      <c r="AA22" s="847"/>
    </row>
    <row r="23" s="742" customFormat="1" ht="18" customHeight="1" spans="1:27">
      <c r="A23" s="782" t="e">
        <f>#REF!</f>
        <v>#REF!</v>
      </c>
      <c r="B23" s="782"/>
      <c r="C23" s="782"/>
      <c r="D23" s="782"/>
      <c r="E23" s="782"/>
      <c r="F23" s="780"/>
      <c r="G23" s="780"/>
      <c r="H23" s="781"/>
      <c r="I23" s="815"/>
      <c r="J23" s="780"/>
      <c r="K23" s="816"/>
      <c r="L23" s="816"/>
      <c r="M23" s="818"/>
      <c r="N23" s="819"/>
      <c r="O23" s="820"/>
      <c r="P23" s="780"/>
      <c r="Q23" s="848"/>
      <c r="R23" s="848"/>
      <c r="S23" s="784"/>
      <c r="T23" s="784"/>
      <c r="U23" s="847"/>
      <c r="V23" s="847"/>
      <c r="W23" s="847"/>
      <c r="X23" s="847"/>
      <c r="Y23" s="847"/>
      <c r="Z23" s="847"/>
      <c r="AA23" s="847"/>
    </row>
    <row r="24" s="740" customFormat="1" ht="20.25" customHeight="1" spans="2:27">
      <c r="B24" s="783"/>
      <c r="C24" s="784"/>
      <c r="D24" s="785"/>
      <c r="E24" s="785"/>
      <c r="F24" s="785"/>
      <c r="H24" s="781"/>
      <c r="I24" s="784"/>
      <c r="K24" s="821"/>
      <c r="L24" s="821"/>
      <c r="M24" s="822"/>
      <c r="N24" s="823"/>
      <c r="O24" s="824"/>
      <c r="Q24" s="849"/>
      <c r="R24" s="849"/>
      <c r="S24" s="783"/>
      <c r="T24" s="783"/>
      <c r="U24" s="829"/>
      <c r="V24" s="829"/>
      <c r="W24" s="829"/>
      <c r="X24" s="829"/>
      <c r="Y24" s="829"/>
      <c r="Z24" s="829"/>
      <c r="AA24" s="829"/>
    </row>
    <row r="25" s="742" customFormat="1" spans="2:27">
      <c r="B25" s="784"/>
      <c r="C25" s="784"/>
      <c r="D25" s="785"/>
      <c r="E25" s="785"/>
      <c r="F25" s="785"/>
      <c r="H25" s="781"/>
      <c r="I25" s="784"/>
      <c r="K25" s="821"/>
      <c r="L25" s="821"/>
      <c r="M25" s="825"/>
      <c r="N25" s="826"/>
      <c r="O25" s="827"/>
      <c r="Q25" s="849"/>
      <c r="R25" s="849"/>
      <c r="S25" s="784"/>
      <c r="T25" s="784"/>
      <c r="U25" s="829"/>
      <c r="V25" s="829"/>
      <c r="W25" s="829"/>
      <c r="X25" s="829"/>
      <c r="Y25" s="829"/>
      <c r="Z25" s="829"/>
      <c r="AA25" s="829"/>
    </row>
    <row r="26" s="742" customFormat="1" spans="2:27">
      <c r="B26" s="784"/>
      <c r="C26" s="784"/>
      <c r="D26" s="785"/>
      <c r="E26" s="785"/>
      <c r="F26" s="785"/>
      <c r="H26" s="781"/>
      <c r="I26" s="784"/>
      <c r="K26" s="821"/>
      <c r="L26" s="821"/>
      <c r="M26" s="825"/>
      <c r="N26" s="826"/>
      <c r="O26" s="827"/>
      <c r="Q26" s="849"/>
      <c r="R26" s="849"/>
      <c r="S26" s="784"/>
      <c r="T26" s="784"/>
      <c r="U26" s="829"/>
      <c r="V26" s="829"/>
      <c r="W26" s="829"/>
      <c r="X26" s="829"/>
      <c r="Y26" s="829"/>
      <c r="Z26" s="829"/>
      <c r="AA26" s="829"/>
    </row>
    <row r="27" s="742" customFormat="1" spans="2:27">
      <c r="B27" s="784"/>
      <c r="C27" s="784"/>
      <c r="D27" s="785"/>
      <c r="E27" s="785"/>
      <c r="F27" s="785"/>
      <c r="H27" s="781"/>
      <c r="I27" s="784"/>
      <c r="K27" s="821"/>
      <c r="L27" s="821"/>
      <c r="M27" s="825"/>
      <c r="N27" s="826"/>
      <c r="O27" s="827"/>
      <c r="Q27" s="849"/>
      <c r="R27" s="849"/>
      <c r="S27" s="784"/>
      <c r="T27" s="784"/>
      <c r="U27" s="829"/>
      <c r="V27" s="829"/>
      <c r="W27" s="829"/>
      <c r="X27" s="829"/>
      <c r="Y27" s="829"/>
      <c r="Z27" s="829"/>
      <c r="AA27" s="829"/>
    </row>
    <row r="28" s="742" customFormat="1" spans="2:27">
      <c r="B28" s="784"/>
      <c r="C28" s="784"/>
      <c r="D28" s="785"/>
      <c r="E28" s="785"/>
      <c r="F28" s="785"/>
      <c r="H28" s="781"/>
      <c r="I28" s="784"/>
      <c r="K28" s="821"/>
      <c r="L28" s="821"/>
      <c r="M28" s="825"/>
      <c r="N28" s="826"/>
      <c r="O28" s="827"/>
      <c r="Q28" s="849"/>
      <c r="R28" s="849"/>
      <c r="S28" s="784"/>
      <c r="T28" s="784"/>
      <c r="U28" s="829"/>
      <c r="V28" s="829"/>
      <c r="W28" s="829"/>
      <c r="X28" s="829"/>
      <c r="Y28" s="829"/>
      <c r="Z28" s="829"/>
      <c r="AA28" s="829"/>
    </row>
    <row r="29" s="742" customFormat="1" spans="2:27">
      <c r="B29" s="784"/>
      <c r="C29" s="784"/>
      <c r="D29" s="785"/>
      <c r="E29" s="785"/>
      <c r="F29" s="785"/>
      <c r="H29" s="781"/>
      <c r="I29" s="784"/>
      <c r="K29" s="821"/>
      <c r="L29" s="821"/>
      <c r="M29" s="825"/>
      <c r="N29" s="826"/>
      <c r="O29" s="827"/>
      <c r="Q29" s="849"/>
      <c r="R29" s="849"/>
      <c r="S29" s="784"/>
      <c r="T29" s="784"/>
      <c r="U29" s="829"/>
      <c r="V29" s="829"/>
      <c r="W29" s="829"/>
      <c r="X29" s="829"/>
      <c r="Y29" s="829"/>
      <c r="Z29" s="829"/>
      <c r="AA29" s="829"/>
    </row>
    <row r="30" s="742" customFormat="1" spans="2:27">
      <c r="B30" s="784"/>
      <c r="C30" s="784"/>
      <c r="D30" s="785"/>
      <c r="E30" s="785"/>
      <c r="F30" s="785"/>
      <c r="H30" s="781"/>
      <c r="I30" s="784"/>
      <c r="K30" s="821"/>
      <c r="L30" s="821"/>
      <c r="M30" s="825"/>
      <c r="N30" s="826"/>
      <c r="O30" s="827"/>
      <c r="Q30" s="849"/>
      <c r="R30" s="849"/>
      <c r="S30" s="784"/>
      <c r="T30" s="784"/>
      <c r="U30" s="829"/>
      <c r="V30" s="829"/>
      <c r="W30" s="829"/>
      <c r="X30" s="829"/>
      <c r="Y30" s="829"/>
      <c r="Z30" s="829"/>
      <c r="AA30" s="829"/>
    </row>
    <row r="31" s="742" customFormat="1" spans="2:27">
      <c r="B31" s="784"/>
      <c r="C31" s="784"/>
      <c r="D31" s="785"/>
      <c r="E31" s="785"/>
      <c r="F31" s="785"/>
      <c r="H31" s="781"/>
      <c r="I31" s="784"/>
      <c r="K31" s="821"/>
      <c r="L31" s="821"/>
      <c r="M31" s="825"/>
      <c r="N31" s="826"/>
      <c r="O31" s="827"/>
      <c r="Q31" s="849"/>
      <c r="R31" s="849"/>
      <c r="S31" s="784"/>
      <c r="T31" s="784"/>
      <c r="U31" s="829"/>
      <c r="V31" s="829"/>
      <c r="W31" s="829"/>
      <c r="X31" s="829"/>
      <c r="Y31" s="829"/>
      <c r="Z31" s="829"/>
      <c r="AA31" s="829"/>
    </row>
    <row r="32" s="742" customFormat="1" spans="2:27">
      <c r="B32" s="784"/>
      <c r="C32" s="784"/>
      <c r="D32" s="785"/>
      <c r="E32" s="785"/>
      <c r="F32" s="785"/>
      <c r="H32" s="781"/>
      <c r="I32" s="784"/>
      <c r="K32" s="821"/>
      <c r="L32" s="821"/>
      <c r="M32" s="825"/>
      <c r="N32" s="826"/>
      <c r="O32" s="827"/>
      <c r="Q32" s="849"/>
      <c r="R32" s="849"/>
      <c r="S32" s="784"/>
      <c r="T32" s="784"/>
      <c r="U32" s="829"/>
      <c r="V32" s="829"/>
      <c r="W32" s="829"/>
      <c r="X32" s="829"/>
      <c r="Y32" s="829"/>
      <c r="Z32" s="829"/>
      <c r="AA32" s="829"/>
    </row>
    <row r="33" s="742" customFormat="1" spans="2:27">
      <c r="B33" s="784"/>
      <c r="C33" s="784"/>
      <c r="D33" s="785"/>
      <c r="E33" s="785"/>
      <c r="F33" s="785"/>
      <c r="H33" s="781"/>
      <c r="I33" s="784"/>
      <c r="K33" s="821"/>
      <c r="L33" s="821"/>
      <c r="M33" s="825"/>
      <c r="N33" s="826"/>
      <c r="O33" s="827"/>
      <c r="Q33" s="849"/>
      <c r="R33" s="849"/>
      <c r="S33" s="784"/>
      <c r="T33" s="784"/>
      <c r="U33" s="829"/>
      <c r="V33" s="829"/>
      <c r="W33" s="829"/>
      <c r="X33" s="829"/>
      <c r="Y33" s="829"/>
      <c r="Z33" s="829"/>
      <c r="AA33" s="829"/>
    </row>
    <row r="34" s="742" customFormat="1" spans="2:27">
      <c r="B34" s="784"/>
      <c r="C34" s="784"/>
      <c r="D34" s="785"/>
      <c r="E34" s="785"/>
      <c r="F34" s="785"/>
      <c r="H34" s="781"/>
      <c r="I34" s="784"/>
      <c r="K34" s="821"/>
      <c r="L34" s="821"/>
      <c r="M34" s="825"/>
      <c r="N34" s="826"/>
      <c r="O34" s="827"/>
      <c r="Q34" s="849"/>
      <c r="R34" s="849"/>
      <c r="S34" s="784"/>
      <c r="T34" s="784"/>
      <c r="U34" s="829"/>
      <c r="V34" s="829"/>
      <c r="W34" s="829"/>
      <c r="X34" s="829"/>
      <c r="Y34" s="829"/>
      <c r="Z34" s="829"/>
      <c r="AA34" s="829"/>
    </row>
    <row r="35" s="742" customFormat="1" spans="2:27">
      <c r="B35" s="784"/>
      <c r="C35" s="784"/>
      <c r="D35" s="785"/>
      <c r="E35" s="785"/>
      <c r="F35" s="785"/>
      <c r="H35" s="781"/>
      <c r="I35" s="784"/>
      <c r="K35" s="821"/>
      <c r="L35" s="821"/>
      <c r="M35" s="825"/>
      <c r="N35" s="826"/>
      <c r="O35" s="827"/>
      <c r="Q35" s="849"/>
      <c r="R35" s="849"/>
      <c r="S35" s="784"/>
      <c r="T35" s="784"/>
      <c r="U35" s="829"/>
      <c r="V35" s="829"/>
      <c r="W35" s="829"/>
      <c r="X35" s="829"/>
      <c r="Y35" s="829"/>
      <c r="Z35" s="829"/>
      <c r="AA35" s="829"/>
    </row>
    <row r="36" s="742" customFormat="1" spans="2:27">
      <c r="B36" s="784"/>
      <c r="C36" s="784"/>
      <c r="D36" s="785"/>
      <c r="E36" s="785"/>
      <c r="F36" s="785"/>
      <c r="H36" s="781"/>
      <c r="I36" s="784"/>
      <c r="K36" s="821"/>
      <c r="L36" s="821"/>
      <c r="M36" s="825"/>
      <c r="N36" s="826"/>
      <c r="O36" s="827"/>
      <c r="Q36" s="849"/>
      <c r="R36" s="849"/>
      <c r="S36" s="784"/>
      <c r="T36" s="784"/>
      <c r="U36" s="829"/>
      <c r="V36" s="829"/>
      <c r="W36" s="829"/>
      <c r="X36" s="829"/>
      <c r="Y36" s="829"/>
      <c r="Z36" s="829"/>
      <c r="AA36" s="829"/>
    </row>
    <row r="37" s="742" customFormat="1" spans="2:27">
      <c r="B37" s="784"/>
      <c r="C37" s="784"/>
      <c r="D37" s="785"/>
      <c r="E37" s="785"/>
      <c r="F37" s="785"/>
      <c r="H37" s="781"/>
      <c r="I37" s="784"/>
      <c r="K37" s="821"/>
      <c r="L37" s="821"/>
      <c r="M37" s="825"/>
      <c r="N37" s="826"/>
      <c r="O37" s="827"/>
      <c r="Q37" s="849"/>
      <c r="R37" s="849"/>
      <c r="S37" s="784"/>
      <c r="T37" s="784"/>
      <c r="U37" s="829"/>
      <c r="V37" s="829"/>
      <c r="W37" s="829"/>
      <c r="X37" s="829"/>
      <c r="Y37" s="829"/>
      <c r="Z37" s="829"/>
      <c r="AA37" s="829"/>
    </row>
    <row r="38" s="742" customFormat="1" spans="2:27">
      <c r="B38" s="784"/>
      <c r="C38" s="784"/>
      <c r="D38" s="785"/>
      <c r="E38" s="785"/>
      <c r="F38" s="785"/>
      <c r="H38" s="781"/>
      <c r="I38" s="784"/>
      <c r="K38" s="821"/>
      <c r="L38" s="821"/>
      <c r="M38" s="825"/>
      <c r="N38" s="826"/>
      <c r="O38" s="827"/>
      <c r="Q38" s="849"/>
      <c r="R38" s="849"/>
      <c r="S38" s="784"/>
      <c r="T38" s="784"/>
      <c r="U38" s="829"/>
      <c r="V38" s="829"/>
      <c r="W38" s="829"/>
      <c r="X38" s="829"/>
      <c r="Y38" s="829"/>
      <c r="Z38" s="829"/>
      <c r="AA38" s="829"/>
    </row>
    <row r="39" s="742" customFormat="1" spans="2:27">
      <c r="B39" s="784"/>
      <c r="C39" s="784"/>
      <c r="D39" s="785"/>
      <c r="E39" s="785"/>
      <c r="F39" s="785"/>
      <c r="H39" s="781"/>
      <c r="I39" s="784"/>
      <c r="K39" s="821"/>
      <c r="L39" s="821"/>
      <c r="M39" s="825"/>
      <c r="N39" s="826"/>
      <c r="O39" s="827"/>
      <c r="Q39" s="849"/>
      <c r="R39" s="849"/>
      <c r="S39" s="784"/>
      <c r="T39" s="784"/>
      <c r="U39" s="829"/>
      <c r="V39" s="829"/>
      <c r="W39" s="829"/>
      <c r="X39" s="829"/>
      <c r="Y39" s="829"/>
      <c r="Z39" s="829"/>
      <c r="AA39" s="829"/>
    </row>
    <row r="40" s="742" customFormat="1" spans="2:27">
      <c r="B40" s="784"/>
      <c r="C40" s="784"/>
      <c r="D40" s="785"/>
      <c r="E40" s="785"/>
      <c r="F40" s="785"/>
      <c r="H40" s="781"/>
      <c r="I40" s="784"/>
      <c r="K40" s="821"/>
      <c r="L40" s="821"/>
      <c r="M40" s="825"/>
      <c r="N40" s="826"/>
      <c r="O40" s="827"/>
      <c r="Q40" s="849"/>
      <c r="R40" s="849"/>
      <c r="S40" s="784"/>
      <c r="T40" s="784"/>
      <c r="U40" s="829"/>
      <c r="V40" s="829"/>
      <c r="W40" s="829"/>
      <c r="X40" s="829"/>
      <c r="Y40" s="829"/>
      <c r="Z40" s="829"/>
      <c r="AA40" s="829"/>
    </row>
    <row r="41" s="742" customFormat="1" spans="2:27">
      <c r="B41" s="784"/>
      <c r="C41" s="784"/>
      <c r="D41" s="785"/>
      <c r="E41" s="785"/>
      <c r="F41" s="785"/>
      <c r="H41" s="781"/>
      <c r="I41" s="784"/>
      <c r="K41" s="821"/>
      <c r="L41" s="821"/>
      <c r="M41" s="825"/>
      <c r="N41" s="826"/>
      <c r="O41" s="827"/>
      <c r="Q41" s="849"/>
      <c r="R41" s="849"/>
      <c r="S41" s="784"/>
      <c r="T41" s="784"/>
      <c r="U41" s="829"/>
      <c r="V41" s="829"/>
      <c r="W41" s="829"/>
      <c r="X41" s="829"/>
      <c r="Y41" s="829"/>
      <c r="Z41" s="829"/>
      <c r="AA41" s="829"/>
    </row>
    <row r="42" s="742" customFormat="1" spans="2:27">
      <c r="B42" s="784"/>
      <c r="C42" s="784"/>
      <c r="D42" s="785"/>
      <c r="E42" s="785"/>
      <c r="F42" s="785"/>
      <c r="H42" s="781"/>
      <c r="I42" s="784"/>
      <c r="K42" s="821"/>
      <c r="L42" s="821"/>
      <c r="M42" s="825"/>
      <c r="N42" s="826"/>
      <c r="O42" s="827"/>
      <c r="Q42" s="849"/>
      <c r="R42" s="849"/>
      <c r="S42" s="784"/>
      <c r="T42" s="784"/>
      <c r="U42" s="829"/>
      <c r="V42" s="829"/>
      <c r="W42" s="829"/>
      <c r="X42" s="829"/>
      <c r="Y42" s="829"/>
      <c r="Z42" s="829"/>
      <c r="AA42" s="829"/>
    </row>
    <row r="43" s="742" customFormat="1" spans="2:27">
      <c r="B43" s="784"/>
      <c r="C43" s="784"/>
      <c r="D43" s="785"/>
      <c r="E43" s="785"/>
      <c r="F43" s="785"/>
      <c r="H43" s="781"/>
      <c r="I43" s="784"/>
      <c r="K43" s="821"/>
      <c r="L43" s="821"/>
      <c r="M43" s="825"/>
      <c r="N43" s="826"/>
      <c r="O43" s="827"/>
      <c r="Q43" s="849"/>
      <c r="R43" s="849"/>
      <c r="S43" s="784"/>
      <c r="T43" s="784"/>
      <c r="U43" s="829"/>
      <c r="V43" s="829"/>
      <c r="W43" s="829"/>
      <c r="X43" s="829"/>
      <c r="Y43" s="829"/>
      <c r="Z43" s="829"/>
      <c r="AA43" s="829"/>
    </row>
    <row r="44" s="742" customFormat="1" spans="2:27">
      <c r="B44" s="784"/>
      <c r="C44" s="784"/>
      <c r="D44" s="785"/>
      <c r="E44" s="785"/>
      <c r="F44" s="785"/>
      <c r="H44" s="781"/>
      <c r="I44" s="784"/>
      <c r="K44" s="821"/>
      <c r="L44" s="821"/>
      <c r="M44" s="825"/>
      <c r="N44" s="826"/>
      <c r="O44" s="827"/>
      <c r="Q44" s="849"/>
      <c r="R44" s="849"/>
      <c r="S44" s="784"/>
      <c r="T44" s="784"/>
      <c r="U44" s="829"/>
      <c r="V44" s="829"/>
      <c r="W44" s="829"/>
      <c r="X44" s="829"/>
      <c r="Y44" s="829"/>
      <c r="Z44" s="829"/>
      <c r="AA44" s="829"/>
    </row>
    <row r="45" s="742" customFormat="1" spans="2:27">
      <c r="B45" s="784"/>
      <c r="C45" s="784"/>
      <c r="D45" s="785"/>
      <c r="E45" s="785"/>
      <c r="F45" s="785"/>
      <c r="H45" s="781"/>
      <c r="I45" s="784"/>
      <c r="K45" s="821"/>
      <c r="L45" s="821"/>
      <c r="M45" s="825"/>
      <c r="N45" s="826"/>
      <c r="O45" s="827"/>
      <c r="Q45" s="849"/>
      <c r="R45" s="849"/>
      <c r="S45" s="784"/>
      <c r="T45" s="784"/>
      <c r="U45" s="829"/>
      <c r="V45" s="829"/>
      <c r="W45" s="829"/>
      <c r="X45" s="829"/>
      <c r="Y45" s="829"/>
      <c r="Z45" s="829"/>
      <c r="AA45" s="829"/>
    </row>
    <row r="46" s="742" customFormat="1" spans="2:27">
      <c r="B46" s="784"/>
      <c r="C46" s="784"/>
      <c r="D46" s="785"/>
      <c r="E46" s="785"/>
      <c r="F46" s="785"/>
      <c r="H46" s="781"/>
      <c r="I46" s="784"/>
      <c r="K46" s="821"/>
      <c r="L46" s="821"/>
      <c r="M46" s="825"/>
      <c r="N46" s="826"/>
      <c r="O46" s="827"/>
      <c r="Q46" s="849"/>
      <c r="R46" s="849"/>
      <c r="S46" s="784"/>
      <c r="T46" s="784"/>
      <c r="U46" s="829"/>
      <c r="V46" s="829"/>
      <c r="W46" s="829"/>
      <c r="X46" s="829"/>
      <c r="Y46" s="829"/>
      <c r="Z46" s="829"/>
      <c r="AA46" s="829"/>
    </row>
    <row r="47" s="742" customFormat="1" spans="2:27">
      <c r="B47" s="784"/>
      <c r="C47" s="784"/>
      <c r="D47" s="785"/>
      <c r="E47" s="785"/>
      <c r="F47" s="785"/>
      <c r="H47" s="781"/>
      <c r="I47" s="784"/>
      <c r="K47" s="821"/>
      <c r="L47" s="821"/>
      <c r="M47" s="825"/>
      <c r="N47" s="826"/>
      <c r="O47" s="827"/>
      <c r="Q47" s="849"/>
      <c r="R47" s="849"/>
      <c r="S47" s="784"/>
      <c r="T47" s="784"/>
      <c r="U47" s="829"/>
      <c r="V47" s="829"/>
      <c r="W47" s="829"/>
      <c r="X47" s="829"/>
      <c r="Y47" s="829"/>
      <c r="Z47" s="829"/>
      <c r="AA47" s="829"/>
    </row>
    <row r="48" s="742" customFormat="1" spans="2:27">
      <c r="B48" s="784"/>
      <c r="C48" s="784"/>
      <c r="D48" s="785"/>
      <c r="E48" s="785"/>
      <c r="F48" s="785"/>
      <c r="H48" s="781"/>
      <c r="I48" s="784"/>
      <c r="K48" s="821"/>
      <c r="L48" s="821"/>
      <c r="M48" s="825"/>
      <c r="N48" s="826"/>
      <c r="O48" s="827"/>
      <c r="Q48" s="849"/>
      <c r="R48" s="849"/>
      <c r="S48" s="784"/>
      <c r="T48" s="784"/>
      <c r="U48" s="829"/>
      <c r="V48" s="829"/>
      <c r="W48" s="829"/>
      <c r="X48" s="829"/>
      <c r="Y48" s="829"/>
      <c r="Z48" s="829"/>
      <c r="AA48" s="829"/>
    </row>
    <row r="49" s="742" customFormat="1" spans="2:27">
      <c r="B49" s="784"/>
      <c r="C49" s="784"/>
      <c r="D49" s="785"/>
      <c r="E49" s="785"/>
      <c r="F49" s="785"/>
      <c r="H49" s="781"/>
      <c r="I49" s="784"/>
      <c r="K49" s="821"/>
      <c r="L49" s="821"/>
      <c r="M49" s="825"/>
      <c r="N49" s="826"/>
      <c r="O49" s="827"/>
      <c r="Q49" s="849"/>
      <c r="R49" s="849"/>
      <c r="S49" s="784"/>
      <c r="T49" s="784"/>
      <c r="U49" s="829"/>
      <c r="V49" s="829"/>
      <c r="W49" s="829"/>
      <c r="X49" s="829"/>
      <c r="Y49" s="829"/>
      <c r="Z49" s="829"/>
      <c r="AA49" s="829"/>
    </row>
    <row r="50" s="742" customFormat="1" spans="2:27">
      <c r="B50" s="784"/>
      <c r="C50" s="784"/>
      <c r="D50" s="785"/>
      <c r="E50" s="785"/>
      <c r="F50" s="785"/>
      <c r="H50" s="781"/>
      <c r="I50" s="784"/>
      <c r="K50" s="821"/>
      <c r="L50" s="821"/>
      <c r="M50" s="825"/>
      <c r="N50" s="826"/>
      <c r="O50" s="827"/>
      <c r="Q50" s="849"/>
      <c r="R50" s="849"/>
      <c r="S50" s="784"/>
      <c r="T50" s="784"/>
      <c r="U50" s="829"/>
      <c r="V50" s="829"/>
      <c r="W50" s="829"/>
      <c r="X50" s="829"/>
      <c r="Y50" s="829"/>
      <c r="Z50" s="829"/>
      <c r="AA50" s="829"/>
    </row>
    <row r="51" s="742" customFormat="1" spans="2:27">
      <c r="B51" s="784"/>
      <c r="C51" s="784"/>
      <c r="D51" s="785"/>
      <c r="E51" s="785"/>
      <c r="F51" s="785"/>
      <c r="H51" s="781"/>
      <c r="I51" s="784"/>
      <c r="K51" s="821"/>
      <c r="L51" s="821"/>
      <c r="M51" s="825"/>
      <c r="N51" s="826"/>
      <c r="O51" s="827"/>
      <c r="Q51" s="849"/>
      <c r="R51" s="849"/>
      <c r="S51" s="784"/>
      <c r="T51" s="784"/>
      <c r="U51" s="829"/>
      <c r="V51" s="829"/>
      <c r="W51" s="829"/>
      <c r="X51" s="829"/>
      <c r="Y51" s="829"/>
      <c r="Z51" s="829"/>
      <c r="AA51" s="829"/>
    </row>
    <row r="52" s="742" customFormat="1" spans="2:27">
      <c r="B52" s="784"/>
      <c r="C52" s="784"/>
      <c r="D52" s="785"/>
      <c r="E52" s="785"/>
      <c r="F52" s="785"/>
      <c r="H52" s="781"/>
      <c r="I52" s="784"/>
      <c r="K52" s="821"/>
      <c r="L52" s="821"/>
      <c r="M52" s="825"/>
      <c r="N52" s="826"/>
      <c r="O52" s="827"/>
      <c r="Q52" s="849"/>
      <c r="R52" s="849"/>
      <c r="S52" s="784"/>
      <c r="T52" s="784"/>
      <c r="U52" s="829"/>
      <c r="V52" s="829"/>
      <c r="W52" s="829"/>
      <c r="X52" s="829"/>
      <c r="Y52" s="829"/>
      <c r="Z52" s="829"/>
      <c r="AA52" s="829"/>
    </row>
    <row r="53" s="742" customFormat="1" spans="2:27">
      <c r="B53" s="784"/>
      <c r="C53" s="784"/>
      <c r="D53" s="785"/>
      <c r="E53" s="785"/>
      <c r="F53" s="785"/>
      <c r="H53" s="781"/>
      <c r="I53" s="784"/>
      <c r="K53" s="821"/>
      <c r="L53" s="821"/>
      <c r="M53" s="825"/>
      <c r="N53" s="826"/>
      <c r="O53" s="827"/>
      <c r="Q53" s="849"/>
      <c r="R53" s="849"/>
      <c r="S53" s="784"/>
      <c r="T53" s="784"/>
      <c r="U53" s="829"/>
      <c r="V53" s="829"/>
      <c r="W53" s="829"/>
      <c r="X53" s="829"/>
      <c r="Y53" s="829"/>
      <c r="Z53" s="829"/>
      <c r="AA53" s="829"/>
    </row>
    <row r="54" s="742" customFormat="1" spans="2:27">
      <c r="B54" s="784"/>
      <c r="C54" s="784"/>
      <c r="D54" s="785"/>
      <c r="E54" s="785"/>
      <c r="F54" s="785"/>
      <c r="H54" s="781"/>
      <c r="I54" s="784"/>
      <c r="K54" s="821"/>
      <c r="L54" s="821"/>
      <c r="M54" s="825"/>
      <c r="N54" s="826"/>
      <c r="O54" s="827"/>
      <c r="Q54" s="849"/>
      <c r="R54" s="849"/>
      <c r="S54" s="784"/>
      <c r="T54" s="784"/>
      <c r="U54" s="829"/>
      <c r="V54" s="829"/>
      <c r="W54" s="829"/>
      <c r="X54" s="829"/>
      <c r="Y54" s="829"/>
      <c r="Z54" s="829"/>
      <c r="AA54" s="829"/>
    </row>
    <row r="55" s="742" customFormat="1" spans="2:27">
      <c r="B55" s="784"/>
      <c r="C55" s="784"/>
      <c r="D55" s="785"/>
      <c r="E55" s="785"/>
      <c r="F55" s="785"/>
      <c r="H55" s="781"/>
      <c r="I55" s="784"/>
      <c r="K55" s="821"/>
      <c r="L55" s="821"/>
      <c r="M55" s="825"/>
      <c r="N55" s="826"/>
      <c r="O55" s="827"/>
      <c r="Q55" s="849"/>
      <c r="R55" s="849"/>
      <c r="S55" s="784"/>
      <c r="T55" s="784"/>
      <c r="U55" s="829"/>
      <c r="V55" s="829"/>
      <c r="W55" s="829"/>
      <c r="X55" s="829"/>
      <c r="Y55" s="829"/>
      <c r="Z55" s="829"/>
      <c r="AA55" s="829"/>
    </row>
    <row r="56" s="742" customFormat="1" spans="2:27">
      <c r="B56" s="784"/>
      <c r="C56" s="784"/>
      <c r="D56" s="785"/>
      <c r="E56" s="785"/>
      <c r="F56" s="785"/>
      <c r="H56" s="781"/>
      <c r="I56" s="784"/>
      <c r="K56" s="821"/>
      <c r="L56" s="821"/>
      <c r="M56" s="825"/>
      <c r="N56" s="826"/>
      <c r="O56" s="827"/>
      <c r="Q56" s="849"/>
      <c r="R56" s="849"/>
      <c r="S56" s="784"/>
      <c r="T56" s="784"/>
      <c r="U56" s="829"/>
      <c r="V56" s="829"/>
      <c r="W56" s="829"/>
      <c r="X56" s="829"/>
      <c r="Y56" s="829"/>
      <c r="Z56" s="829"/>
      <c r="AA56" s="829"/>
    </row>
    <row r="57" s="742" customFormat="1" spans="2:27">
      <c r="B57" s="784"/>
      <c r="C57" s="784"/>
      <c r="D57" s="785"/>
      <c r="E57" s="785"/>
      <c r="F57" s="785"/>
      <c r="H57" s="781"/>
      <c r="I57" s="784"/>
      <c r="K57" s="821"/>
      <c r="L57" s="821"/>
      <c r="M57" s="825"/>
      <c r="N57" s="826"/>
      <c r="O57" s="827"/>
      <c r="Q57" s="849"/>
      <c r="R57" s="849"/>
      <c r="S57" s="784"/>
      <c r="T57" s="784"/>
      <c r="U57" s="829"/>
      <c r="V57" s="829"/>
      <c r="W57" s="829"/>
      <c r="X57" s="829"/>
      <c r="Y57" s="829"/>
      <c r="Z57" s="829"/>
      <c r="AA57" s="829"/>
    </row>
    <row r="58" s="742" customFormat="1" spans="2:27">
      <c r="B58" s="784"/>
      <c r="C58" s="784"/>
      <c r="D58" s="785"/>
      <c r="E58" s="785"/>
      <c r="F58" s="785"/>
      <c r="H58" s="781"/>
      <c r="I58" s="784"/>
      <c r="K58" s="821"/>
      <c r="L58" s="821"/>
      <c r="M58" s="825"/>
      <c r="N58" s="826"/>
      <c r="O58" s="827"/>
      <c r="Q58" s="849"/>
      <c r="R58" s="849"/>
      <c r="S58" s="784"/>
      <c r="T58" s="784"/>
      <c r="U58" s="829"/>
      <c r="V58" s="829"/>
      <c r="W58" s="829"/>
      <c r="X58" s="829"/>
      <c r="Y58" s="829"/>
      <c r="Z58" s="829"/>
      <c r="AA58" s="829"/>
    </row>
    <row r="59" s="742" customFormat="1" spans="2:27">
      <c r="B59" s="784"/>
      <c r="C59" s="784"/>
      <c r="D59" s="785"/>
      <c r="E59" s="785"/>
      <c r="F59" s="785"/>
      <c r="H59" s="781"/>
      <c r="I59" s="784"/>
      <c r="K59" s="821"/>
      <c r="L59" s="821"/>
      <c r="M59" s="825"/>
      <c r="N59" s="826"/>
      <c r="O59" s="827"/>
      <c r="Q59" s="849"/>
      <c r="R59" s="849"/>
      <c r="S59" s="784"/>
      <c r="T59" s="784"/>
      <c r="U59" s="829"/>
      <c r="V59" s="829"/>
      <c r="W59" s="829"/>
      <c r="X59" s="829"/>
      <c r="Y59" s="829"/>
      <c r="Z59" s="829"/>
      <c r="AA59" s="829"/>
    </row>
    <row r="60" s="742" customFormat="1" spans="2:27">
      <c r="B60" s="784"/>
      <c r="C60" s="784"/>
      <c r="D60" s="785"/>
      <c r="E60" s="785"/>
      <c r="F60" s="785"/>
      <c r="H60" s="781"/>
      <c r="I60" s="784"/>
      <c r="K60" s="821"/>
      <c r="L60" s="821"/>
      <c r="M60" s="825"/>
      <c r="N60" s="826"/>
      <c r="O60" s="827"/>
      <c r="Q60" s="849"/>
      <c r="R60" s="849"/>
      <c r="S60" s="784"/>
      <c r="T60" s="784"/>
      <c r="U60" s="829"/>
      <c r="V60" s="829"/>
      <c r="W60" s="829"/>
      <c r="X60" s="829"/>
      <c r="Y60" s="829"/>
      <c r="Z60" s="829"/>
      <c r="AA60" s="829"/>
    </row>
    <row r="61" s="742" customFormat="1" spans="2:27">
      <c r="B61" s="784"/>
      <c r="C61" s="784"/>
      <c r="D61" s="785"/>
      <c r="E61" s="785"/>
      <c r="F61" s="785"/>
      <c r="H61" s="781"/>
      <c r="I61" s="784"/>
      <c r="K61" s="821"/>
      <c r="L61" s="821"/>
      <c r="M61" s="825"/>
      <c r="N61" s="826"/>
      <c r="O61" s="827"/>
      <c r="Q61" s="849"/>
      <c r="R61" s="849"/>
      <c r="S61" s="784"/>
      <c r="T61" s="784"/>
      <c r="U61" s="829"/>
      <c r="V61" s="829"/>
      <c r="W61" s="829"/>
      <c r="X61" s="829"/>
      <c r="Y61" s="829"/>
      <c r="Z61" s="829"/>
      <c r="AA61" s="829"/>
    </row>
    <row r="62" s="742" customFormat="1" spans="2:27">
      <c r="B62" s="784"/>
      <c r="C62" s="784"/>
      <c r="D62" s="785"/>
      <c r="E62" s="785"/>
      <c r="F62" s="785"/>
      <c r="H62" s="781"/>
      <c r="I62" s="784"/>
      <c r="K62" s="821"/>
      <c r="L62" s="821"/>
      <c r="M62" s="825"/>
      <c r="N62" s="826"/>
      <c r="O62" s="827"/>
      <c r="Q62" s="849"/>
      <c r="R62" s="849"/>
      <c r="S62" s="784"/>
      <c r="T62" s="784"/>
      <c r="U62" s="829"/>
      <c r="V62" s="829"/>
      <c r="W62" s="829"/>
      <c r="X62" s="829"/>
      <c r="Y62" s="829"/>
      <c r="Z62" s="829"/>
      <c r="AA62" s="829"/>
    </row>
    <row r="63" s="742" customFormat="1" spans="2:27">
      <c r="B63" s="784"/>
      <c r="C63" s="784"/>
      <c r="D63" s="785"/>
      <c r="E63" s="785"/>
      <c r="F63" s="785"/>
      <c r="H63" s="781"/>
      <c r="I63" s="784"/>
      <c r="K63" s="821"/>
      <c r="L63" s="821"/>
      <c r="M63" s="825"/>
      <c r="N63" s="826"/>
      <c r="O63" s="827"/>
      <c r="Q63" s="849"/>
      <c r="R63" s="849"/>
      <c r="S63" s="784"/>
      <c r="T63" s="784"/>
      <c r="U63" s="829"/>
      <c r="V63" s="829"/>
      <c r="W63" s="829"/>
      <c r="X63" s="829"/>
      <c r="Y63" s="829"/>
      <c r="Z63" s="829"/>
      <c r="AA63" s="829"/>
    </row>
    <row r="64" s="742" customFormat="1" spans="2:27">
      <c r="B64" s="784"/>
      <c r="C64" s="784"/>
      <c r="D64" s="785"/>
      <c r="E64" s="785"/>
      <c r="F64" s="785"/>
      <c r="H64" s="781"/>
      <c r="I64" s="784"/>
      <c r="K64" s="821"/>
      <c r="L64" s="821"/>
      <c r="M64" s="825"/>
      <c r="N64" s="826"/>
      <c r="O64" s="827"/>
      <c r="Q64" s="849"/>
      <c r="R64" s="849"/>
      <c r="S64" s="784"/>
      <c r="T64" s="784"/>
      <c r="U64" s="829"/>
      <c r="V64" s="829"/>
      <c r="W64" s="829"/>
      <c r="X64" s="829"/>
      <c r="Y64" s="829"/>
      <c r="Z64" s="829"/>
      <c r="AA64" s="829"/>
    </row>
    <row r="65" s="742" customFormat="1" spans="2:27">
      <c r="B65" s="784"/>
      <c r="C65" s="784"/>
      <c r="D65" s="785"/>
      <c r="E65" s="785"/>
      <c r="F65" s="785"/>
      <c r="H65" s="781"/>
      <c r="I65" s="784"/>
      <c r="K65" s="821"/>
      <c r="L65" s="821"/>
      <c r="M65" s="825"/>
      <c r="N65" s="826"/>
      <c r="O65" s="827"/>
      <c r="Q65" s="849"/>
      <c r="R65" s="849"/>
      <c r="S65" s="784"/>
      <c r="T65" s="784"/>
      <c r="U65" s="829"/>
      <c r="V65" s="829"/>
      <c r="W65" s="829"/>
      <c r="X65" s="829"/>
      <c r="Y65" s="829"/>
      <c r="Z65" s="829"/>
      <c r="AA65" s="829"/>
    </row>
    <row r="66" s="742" customFormat="1" spans="2:27">
      <c r="B66" s="784"/>
      <c r="C66" s="784"/>
      <c r="D66" s="785"/>
      <c r="E66" s="785"/>
      <c r="F66" s="785"/>
      <c r="H66" s="781"/>
      <c r="I66" s="784"/>
      <c r="K66" s="821"/>
      <c r="L66" s="821"/>
      <c r="M66" s="825"/>
      <c r="N66" s="826"/>
      <c r="O66" s="827"/>
      <c r="Q66" s="849"/>
      <c r="R66" s="849"/>
      <c r="S66" s="784"/>
      <c r="T66" s="784"/>
      <c r="U66" s="829"/>
      <c r="V66" s="829"/>
      <c r="W66" s="829"/>
      <c r="X66" s="829"/>
      <c r="Y66" s="829"/>
      <c r="Z66" s="829"/>
      <c r="AA66" s="829"/>
    </row>
    <row r="67" s="742" customFormat="1" spans="2:27">
      <c r="B67" s="784"/>
      <c r="C67" s="784"/>
      <c r="D67" s="785"/>
      <c r="E67" s="785"/>
      <c r="F67" s="785"/>
      <c r="H67" s="781"/>
      <c r="I67" s="784"/>
      <c r="K67" s="821"/>
      <c r="L67" s="821"/>
      <c r="M67" s="825"/>
      <c r="N67" s="826"/>
      <c r="O67" s="827"/>
      <c r="Q67" s="849"/>
      <c r="R67" s="849"/>
      <c r="S67" s="784"/>
      <c r="T67" s="784"/>
      <c r="U67" s="829"/>
      <c r="V67" s="829"/>
      <c r="W67" s="829"/>
      <c r="X67" s="829"/>
      <c r="Y67" s="829"/>
      <c r="Z67" s="829"/>
      <c r="AA67" s="829"/>
    </row>
    <row r="68" s="742" customFormat="1" spans="2:27">
      <c r="B68" s="784"/>
      <c r="C68" s="784"/>
      <c r="D68" s="785"/>
      <c r="E68" s="785"/>
      <c r="F68" s="785"/>
      <c r="H68" s="781"/>
      <c r="I68" s="784"/>
      <c r="K68" s="821"/>
      <c r="L68" s="821"/>
      <c r="M68" s="825"/>
      <c r="N68" s="826"/>
      <c r="O68" s="827"/>
      <c r="Q68" s="849"/>
      <c r="R68" s="849"/>
      <c r="S68" s="784"/>
      <c r="T68" s="784"/>
      <c r="U68" s="829"/>
      <c r="V68" s="829"/>
      <c r="W68" s="829"/>
      <c r="X68" s="829"/>
      <c r="Y68" s="829"/>
      <c r="Z68" s="829"/>
      <c r="AA68" s="829"/>
    </row>
    <row r="69" s="742" customFormat="1" spans="2:27">
      <c r="B69" s="784"/>
      <c r="C69" s="784"/>
      <c r="D69" s="785"/>
      <c r="E69" s="785"/>
      <c r="F69" s="785"/>
      <c r="H69" s="781"/>
      <c r="I69" s="784"/>
      <c r="K69" s="821"/>
      <c r="L69" s="821"/>
      <c r="M69" s="825"/>
      <c r="N69" s="826"/>
      <c r="O69" s="827"/>
      <c r="Q69" s="849"/>
      <c r="R69" s="849"/>
      <c r="S69" s="784"/>
      <c r="T69" s="784"/>
      <c r="U69" s="829"/>
      <c r="V69" s="829"/>
      <c r="W69" s="829"/>
      <c r="X69" s="829"/>
      <c r="Y69" s="829"/>
      <c r="Z69" s="829"/>
      <c r="AA69" s="829"/>
    </row>
    <row r="70" s="742" customFormat="1" spans="2:27">
      <c r="B70" s="784"/>
      <c r="C70" s="784"/>
      <c r="D70" s="785"/>
      <c r="E70" s="785"/>
      <c r="F70" s="785"/>
      <c r="H70" s="781"/>
      <c r="I70" s="784"/>
      <c r="K70" s="821"/>
      <c r="L70" s="821"/>
      <c r="M70" s="825"/>
      <c r="N70" s="826"/>
      <c r="O70" s="827"/>
      <c r="Q70" s="849"/>
      <c r="R70" s="849"/>
      <c r="S70" s="784"/>
      <c r="T70" s="784"/>
      <c r="U70" s="829"/>
      <c r="V70" s="829"/>
      <c r="W70" s="829"/>
      <c r="X70" s="829"/>
      <c r="Y70" s="829"/>
      <c r="Z70" s="829"/>
      <c r="AA70" s="829"/>
    </row>
    <row r="71" s="742" customFormat="1" spans="2:27">
      <c r="B71" s="784"/>
      <c r="C71" s="784"/>
      <c r="D71" s="785"/>
      <c r="E71" s="785"/>
      <c r="F71" s="785"/>
      <c r="H71" s="781"/>
      <c r="I71" s="784"/>
      <c r="K71" s="821"/>
      <c r="L71" s="821"/>
      <c r="M71" s="825"/>
      <c r="N71" s="826"/>
      <c r="O71" s="827"/>
      <c r="Q71" s="849"/>
      <c r="R71" s="849"/>
      <c r="S71" s="784"/>
      <c r="T71" s="784"/>
      <c r="U71" s="829"/>
      <c r="V71" s="829"/>
      <c r="W71" s="829"/>
      <c r="X71" s="829"/>
      <c r="Y71" s="829"/>
      <c r="Z71" s="829"/>
      <c r="AA71" s="829"/>
    </row>
  </sheetData>
  <mergeCells count="24">
    <mergeCell ref="A1:P1"/>
    <mergeCell ref="A2:I2"/>
    <mergeCell ref="O2:Q2"/>
    <mergeCell ref="K3:L3"/>
    <mergeCell ref="M3:O3"/>
    <mergeCell ref="S3:Y3"/>
    <mergeCell ref="A19:C19"/>
    <mergeCell ref="A20:C20"/>
    <mergeCell ref="A21:C21"/>
    <mergeCell ref="A22:E22"/>
    <mergeCell ref="M22:Q22"/>
    <mergeCell ref="A23:E2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P3:P4"/>
    <mergeCell ref="Q3:Q4"/>
  </mergeCells>
  <printOptions horizontalCentered="1" verticalCentered="1"/>
  <pageMargins left="0.196850393700787" right="0.196850393700787" top="0.8" bottom="0.354330708661417" header="0.78" footer="0.511811023622047"/>
  <pageSetup paperSize="9" orientation="landscape" horizontalDpi="600" verticalDpi="600"/>
  <headerFooter alignWithMargins="0" scaleWithDoc="0">
    <oddHeader>&amp;C&amp;"宋体,加粗"&amp;22固定资产-车辆评估明细表&amp;"楷体_GB2312,加粗"&amp;20&amp;U
&amp;R
&amp;"宋体,常规"表&amp;"Times New Roman,常规" 4 - 6 - 5
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R168"/>
  <sheetViews>
    <sheetView tabSelected="1" zoomScaleSheetLayoutView="60" topLeftCell="A135" workbookViewId="0">
      <selection activeCell="N146" sqref="N146"/>
    </sheetView>
  </sheetViews>
  <sheetFormatPr defaultColWidth="9" defaultRowHeight="21.75" customHeight="1"/>
  <cols>
    <col min="1" max="1" width="4" style="673" customWidth="1"/>
    <col min="2" max="2" width="11.1" style="673" customWidth="1"/>
    <col min="3" max="3" width="17.8" style="674" customWidth="1"/>
    <col min="4" max="4" width="13.125" style="673" customWidth="1"/>
    <col min="5" max="5" width="5.125" style="675" customWidth="1"/>
    <col min="6" max="6" width="4.625" style="673" customWidth="1"/>
    <col min="7" max="7" width="8.625" style="676" hidden="1" customWidth="1"/>
    <col min="8" max="8" width="7.3" style="677" customWidth="1"/>
    <col min="9" max="9" width="10.7" style="678" customWidth="1"/>
    <col min="10" max="10" width="9.2" style="675" customWidth="1"/>
    <col min="11" max="11" width="10.7" style="679" customWidth="1"/>
    <col min="12" max="12" width="7.8" style="680" hidden="1" customWidth="1"/>
    <col min="13" max="13" width="8.7" style="680" hidden="1" customWidth="1"/>
    <col min="14" max="14" width="10.2" style="679" customWidth="1"/>
    <col min="15" max="15" width="6.875" style="675" customWidth="1"/>
    <col min="16" max="16" width="7" style="673" customWidth="1"/>
    <col min="17" max="17" width="11.125" style="673" customWidth="1"/>
    <col min="18" max="18" width="6.375" style="675" customWidth="1"/>
    <col min="19" max="19" width="19.625" style="673" customWidth="1"/>
    <col min="20" max="20" width="4.75" style="673" customWidth="1"/>
    <col min="21" max="21" width="6.25" style="673" customWidth="1"/>
    <col min="22" max="22" width="13.25" style="673" customWidth="1"/>
    <col min="23" max="23" width="18.5" style="673" customWidth="1"/>
    <col min="24" max="24" width="10" style="673" customWidth="1"/>
    <col min="25" max="25" width="9.5" style="673" customWidth="1"/>
    <col min="26" max="26" width="15.125" style="675" customWidth="1"/>
    <col min="27" max="27" width="5.75" style="675" customWidth="1"/>
    <col min="28" max="28" width="7.25" style="681" customWidth="1"/>
    <col min="29" max="29" width="17.625" style="673" customWidth="1"/>
    <col min="30" max="30" width="11" style="682" customWidth="1"/>
    <col min="31" max="31" width="8.75" style="682" customWidth="1"/>
    <col min="32" max="32" width="11.625" style="682" customWidth="1"/>
    <col min="33" max="33" width="8.75" style="683" customWidth="1"/>
    <col min="34" max="35" width="8.75" style="682" customWidth="1"/>
    <col min="36" max="36" width="8.75" style="675" customWidth="1"/>
    <col min="37" max="37" width="8.75" style="684" customWidth="1"/>
    <col min="38" max="255" width="8" style="675" customWidth="1"/>
    <col min="256" max="16384" width="8" style="675"/>
  </cols>
  <sheetData>
    <row r="1" s="670" customFormat="1" ht="20.25" customHeight="1" spans="1:38">
      <c r="A1" s="630" t="s">
        <v>479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630"/>
      <c r="P1" s="525"/>
      <c r="Q1" s="703"/>
      <c r="R1" s="675"/>
      <c r="S1" s="673"/>
      <c r="T1" s="673"/>
      <c r="U1" s="673"/>
      <c r="V1" s="673"/>
      <c r="W1" s="673"/>
      <c r="X1" s="673"/>
      <c r="Y1" s="673"/>
      <c r="Z1" s="675"/>
      <c r="AA1" s="675"/>
      <c r="AB1" s="681"/>
      <c r="AC1" s="673"/>
      <c r="AD1" s="682"/>
      <c r="AE1" s="682"/>
      <c r="AF1" s="682"/>
      <c r="AG1" s="683"/>
      <c r="AH1" s="682"/>
      <c r="AI1" s="682"/>
      <c r="AJ1" s="675"/>
      <c r="AK1" s="684"/>
      <c r="AL1" s="675"/>
    </row>
    <row r="2" s="671" customFormat="1" ht="20.25" customHeight="1" spans="1:38">
      <c r="A2" s="631" t="s">
        <v>4</v>
      </c>
      <c r="B2" s="631"/>
      <c r="C2" s="631"/>
      <c r="D2" s="631"/>
      <c r="E2" s="631"/>
      <c r="F2" s="631"/>
      <c r="G2" s="632"/>
      <c r="H2" s="633"/>
      <c r="I2" s="645"/>
      <c r="J2" s="645"/>
      <c r="K2" s="646"/>
      <c r="L2" s="647" t="s">
        <v>239</v>
      </c>
      <c r="M2" s="647"/>
      <c r="N2" s="647"/>
      <c r="O2" s="647"/>
      <c r="P2" s="648"/>
      <c r="Q2" s="648"/>
      <c r="R2" s="675"/>
      <c r="S2" s="673"/>
      <c r="T2" s="673"/>
      <c r="U2" s="673"/>
      <c r="V2" s="673"/>
      <c r="W2" s="673"/>
      <c r="X2" s="673"/>
      <c r="Y2" s="673"/>
      <c r="Z2" s="675"/>
      <c r="AA2" s="675"/>
      <c r="AB2" s="681"/>
      <c r="AC2" s="673"/>
      <c r="AD2" s="682"/>
      <c r="AE2" s="682"/>
      <c r="AF2" s="682"/>
      <c r="AG2" s="683"/>
      <c r="AH2" s="682"/>
      <c r="AI2" s="682"/>
      <c r="AJ2" s="675"/>
      <c r="AK2" s="684"/>
      <c r="AL2" s="675"/>
    </row>
    <row r="3" s="671" customFormat="1" ht="19.5" customHeight="1" spans="1:38">
      <c r="A3" s="637" t="s">
        <v>28</v>
      </c>
      <c r="B3" s="635" t="s">
        <v>459</v>
      </c>
      <c r="C3" s="636" t="s">
        <v>460</v>
      </c>
      <c r="D3" s="635" t="s">
        <v>278</v>
      </c>
      <c r="E3" s="637" t="s">
        <v>231</v>
      </c>
      <c r="F3" s="635" t="s">
        <v>235</v>
      </c>
      <c r="G3" s="635" t="s">
        <v>480</v>
      </c>
      <c r="H3" s="637" t="s">
        <v>481</v>
      </c>
      <c r="I3" s="649" t="s">
        <v>186</v>
      </c>
      <c r="J3" s="650"/>
      <c r="K3" s="547" t="s">
        <v>143</v>
      </c>
      <c r="L3" s="650"/>
      <c r="M3" s="650"/>
      <c r="N3" s="650"/>
      <c r="O3" s="651" t="s">
        <v>242</v>
      </c>
      <c r="P3" s="547" t="s">
        <v>168</v>
      </c>
      <c r="Q3" s="587"/>
      <c r="R3" s="675"/>
      <c r="S3" s="673"/>
      <c r="T3" s="673"/>
      <c r="U3" s="673"/>
      <c r="V3" s="673"/>
      <c r="W3" s="673"/>
      <c r="X3" s="673"/>
      <c r="Y3" s="673"/>
      <c r="Z3" s="675"/>
      <c r="AA3" s="675"/>
      <c r="AB3" s="681"/>
      <c r="AC3" s="673"/>
      <c r="AD3" s="682"/>
      <c r="AE3" s="682"/>
      <c r="AF3" s="682"/>
      <c r="AG3" s="683"/>
      <c r="AH3" s="682"/>
      <c r="AI3" s="682"/>
      <c r="AJ3" s="675"/>
      <c r="AK3" s="684"/>
      <c r="AL3" s="675"/>
    </row>
    <row r="4" s="671" customFormat="1" ht="20" customHeight="1" spans="1:38">
      <c r="A4" s="641"/>
      <c r="B4" s="567"/>
      <c r="C4" s="639"/>
      <c r="D4" s="640"/>
      <c r="E4" s="641"/>
      <c r="F4" s="640"/>
      <c r="G4" s="640"/>
      <c r="H4" s="641"/>
      <c r="I4" s="649" t="s">
        <v>376</v>
      </c>
      <c r="J4" s="547" t="s">
        <v>377</v>
      </c>
      <c r="K4" s="547" t="s">
        <v>376</v>
      </c>
      <c r="L4" s="548" t="s">
        <v>482</v>
      </c>
      <c r="M4" s="548" t="s">
        <v>245</v>
      </c>
      <c r="N4" s="547" t="s">
        <v>377</v>
      </c>
      <c r="O4" s="652"/>
      <c r="P4" s="650"/>
      <c r="Q4" s="704"/>
      <c r="R4" s="675"/>
      <c r="S4" s="673"/>
      <c r="T4" s="673"/>
      <c r="U4" s="673"/>
      <c r="V4" s="673"/>
      <c r="W4" s="673"/>
      <c r="X4" s="673"/>
      <c r="Y4" s="673"/>
      <c r="Z4" s="675"/>
      <c r="AA4" s="675"/>
      <c r="AB4" s="681"/>
      <c r="AC4" s="673"/>
      <c r="AD4" s="682"/>
      <c r="AE4" s="682"/>
      <c r="AF4" s="682"/>
      <c r="AG4" s="683"/>
      <c r="AH4" s="682"/>
      <c r="AI4" s="682"/>
      <c r="AJ4" s="675"/>
      <c r="AK4" s="684"/>
      <c r="AL4" s="675"/>
    </row>
    <row r="5" s="671" customFormat="1" ht="18.5" customHeight="1" spans="1:38">
      <c r="A5" s="685"/>
      <c r="B5" s="551" t="s">
        <v>483</v>
      </c>
      <c r="C5" s="551"/>
      <c r="D5" s="551"/>
      <c r="E5" s="685"/>
      <c r="F5" s="685"/>
      <c r="G5" s="686"/>
      <c r="H5" s="686"/>
      <c r="I5" s="693"/>
      <c r="J5" s="551"/>
      <c r="K5" s="694"/>
      <c r="L5" s="695"/>
      <c r="M5" s="695"/>
      <c r="N5" s="694"/>
      <c r="O5" s="696"/>
      <c r="P5" s="697"/>
      <c r="Q5" s="704"/>
      <c r="R5" s="675"/>
      <c r="S5" s="673"/>
      <c r="T5" s="673"/>
      <c r="U5" s="673"/>
      <c r="V5" s="673"/>
      <c r="W5" s="673"/>
      <c r="X5" s="673"/>
      <c r="Y5" s="673"/>
      <c r="Z5" s="675"/>
      <c r="AA5" s="675"/>
      <c r="AB5" s="681"/>
      <c r="AC5" s="673"/>
      <c r="AD5" s="682"/>
      <c r="AE5" s="682"/>
      <c r="AF5" s="682"/>
      <c r="AG5" s="683"/>
      <c r="AH5" s="682"/>
      <c r="AI5" s="682"/>
      <c r="AJ5" s="675"/>
      <c r="AK5" s="684"/>
      <c r="AL5" s="675"/>
    </row>
    <row r="6" s="671" customFormat="1" ht="18.5" customHeight="1" spans="1:38">
      <c r="A6" s="687">
        <v>1</v>
      </c>
      <c r="B6" s="687" t="s">
        <v>484</v>
      </c>
      <c r="C6" s="688" t="s">
        <v>485</v>
      </c>
      <c r="D6" s="689" t="s">
        <v>486</v>
      </c>
      <c r="E6" s="690" t="s">
        <v>263</v>
      </c>
      <c r="F6" s="687">
        <v>1</v>
      </c>
      <c r="G6" s="643">
        <v>40317</v>
      </c>
      <c r="H6" s="643">
        <v>40317</v>
      </c>
      <c r="I6" s="698">
        <v>4350</v>
      </c>
      <c r="J6" s="698">
        <v>130.5</v>
      </c>
      <c r="K6" s="664"/>
      <c r="L6" s="699"/>
      <c r="M6" s="699"/>
      <c r="N6" s="664">
        <v>50</v>
      </c>
      <c r="O6" s="700">
        <v>-61.69</v>
      </c>
      <c r="P6" s="701"/>
      <c r="Q6" s="587"/>
      <c r="R6" s="675"/>
      <c r="S6" s="673"/>
      <c r="T6" s="673"/>
      <c r="U6" s="673"/>
      <c r="V6" s="673"/>
      <c r="W6" s="673"/>
      <c r="X6" s="673"/>
      <c r="Y6" s="673"/>
      <c r="Z6" s="675"/>
      <c r="AA6" s="675"/>
      <c r="AB6" s="681"/>
      <c r="AC6" s="673"/>
      <c r="AD6" s="682"/>
      <c r="AE6" s="682"/>
      <c r="AF6" s="682"/>
      <c r="AG6" s="683"/>
      <c r="AH6" s="682"/>
      <c r="AI6" s="682"/>
      <c r="AJ6" s="675"/>
      <c r="AK6" s="684"/>
      <c r="AL6" s="675"/>
    </row>
    <row r="7" s="671" customFormat="1" ht="18.5" customHeight="1" spans="1:38">
      <c r="A7" s="687">
        <v>2</v>
      </c>
      <c r="B7" s="687" t="s">
        <v>487</v>
      </c>
      <c r="C7" s="688" t="s">
        <v>485</v>
      </c>
      <c r="D7" s="689" t="s">
        <v>486</v>
      </c>
      <c r="E7" s="690" t="s">
        <v>263</v>
      </c>
      <c r="F7" s="687">
        <v>1</v>
      </c>
      <c r="G7" s="643">
        <v>40338</v>
      </c>
      <c r="H7" s="643">
        <v>40338</v>
      </c>
      <c r="I7" s="698">
        <v>4350</v>
      </c>
      <c r="J7" s="698">
        <v>130.5</v>
      </c>
      <c r="K7" s="664"/>
      <c r="L7" s="664"/>
      <c r="M7" s="664"/>
      <c r="N7" s="664">
        <v>50</v>
      </c>
      <c r="O7" s="700">
        <v>-61.69</v>
      </c>
      <c r="P7" s="701"/>
      <c r="Q7" s="587"/>
      <c r="R7" s="675"/>
      <c r="S7" s="673"/>
      <c r="T7" s="673"/>
      <c r="U7" s="673"/>
      <c r="V7" s="673"/>
      <c r="W7" s="673"/>
      <c r="X7" s="673"/>
      <c r="Y7" s="673"/>
      <c r="Z7" s="675"/>
      <c r="AA7" s="675"/>
      <c r="AB7" s="681"/>
      <c r="AC7" s="673"/>
      <c r="AD7" s="682"/>
      <c r="AE7" s="682"/>
      <c r="AF7" s="682"/>
      <c r="AG7" s="683"/>
      <c r="AH7" s="682"/>
      <c r="AI7" s="682"/>
      <c r="AJ7" s="675"/>
      <c r="AK7" s="684"/>
      <c r="AL7" s="675"/>
    </row>
    <row r="8" s="671" customFormat="1" ht="18.5" customHeight="1" spans="1:38">
      <c r="A8" s="687">
        <v>3</v>
      </c>
      <c r="B8" s="691" t="s">
        <v>488</v>
      </c>
      <c r="C8" s="688" t="s">
        <v>485</v>
      </c>
      <c r="D8" s="689" t="s">
        <v>489</v>
      </c>
      <c r="E8" s="690" t="s">
        <v>263</v>
      </c>
      <c r="F8" s="691">
        <v>1</v>
      </c>
      <c r="G8" s="643">
        <v>40317</v>
      </c>
      <c r="H8" s="643">
        <v>40317</v>
      </c>
      <c r="I8" s="702">
        <v>5180</v>
      </c>
      <c r="J8" s="702">
        <v>155.4</v>
      </c>
      <c r="K8" s="664"/>
      <c r="L8" s="664"/>
      <c r="M8" s="664"/>
      <c r="N8" s="664">
        <v>50</v>
      </c>
      <c r="O8" s="700">
        <v>-67.82</v>
      </c>
      <c r="P8" s="701"/>
      <c r="Q8" s="587"/>
      <c r="R8" s="675"/>
      <c r="S8" s="673"/>
      <c r="T8" s="673"/>
      <c r="U8" s="673"/>
      <c r="V8" s="673"/>
      <c r="W8" s="673"/>
      <c r="X8" s="673"/>
      <c r="Y8" s="673"/>
      <c r="Z8" s="675"/>
      <c r="AA8" s="675"/>
      <c r="AB8" s="681"/>
      <c r="AC8" s="673"/>
      <c r="AD8" s="682"/>
      <c r="AE8" s="682"/>
      <c r="AF8" s="682"/>
      <c r="AG8" s="683"/>
      <c r="AH8" s="682"/>
      <c r="AI8" s="682"/>
      <c r="AJ8" s="675"/>
      <c r="AK8" s="684"/>
      <c r="AL8" s="675"/>
    </row>
    <row r="9" s="671" customFormat="1" ht="18.5" customHeight="1" spans="1:38">
      <c r="A9" s="687">
        <v>4</v>
      </c>
      <c r="B9" s="691" t="s">
        <v>490</v>
      </c>
      <c r="C9" s="688" t="s">
        <v>485</v>
      </c>
      <c r="D9" s="689" t="s">
        <v>486</v>
      </c>
      <c r="E9" s="690" t="s">
        <v>263</v>
      </c>
      <c r="F9" s="691">
        <v>1</v>
      </c>
      <c r="G9" s="643">
        <v>40317</v>
      </c>
      <c r="H9" s="643">
        <v>40317</v>
      </c>
      <c r="I9" s="702">
        <v>4350</v>
      </c>
      <c r="J9" s="702">
        <v>130.5</v>
      </c>
      <c r="K9" s="664"/>
      <c r="L9" s="664"/>
      <c r="M9" s="664"/>
      <c r="N9" s="664">
        <v>50</v>
      </c>
      <c r="O9" s="700">
        <v>-61.69</v>
      </c>
      <c r="P9" s="701"/>
      <c r="Q9" s="587"/>
      <c r="R9" s="675"/>
      <c r="S9" s="673"/>
      <c r="T9" s="673"/>
      <c r="U9" s="673"/>
      <c r="V9" s="673"/>
      <c r="W9" s="673"/>
      <c r="X9" s="673"/>
      <c r="Y9" s="673"/>
      <c r="Z9" s="675"/>
      <c r="AA9" s="675"/>
      <c r="AB9" s="681"/>
      <c r="AC9" s="673"/>
      <c r="AD9" s="682"/>
      <c r="AE9" s="682"/>
      <c r="AF9" s="682"/>
      <c r="AG9" s="683"/>
      <c r="AH9" s="682"/>
      <c r="AI9" s="682"/>
      <c r="AJ9" s="675"/>
      <c r="AK9" s="684"/>
      <c r="AL9" s="675"/>
    </row>
    <row r="10" s="671" customFormat="1" ht="18.5" customHeight="1" spans="1:38">
      <c r="A10" s="687">
        <v>5</v>
      </c>
      <c r="B10" s="638" t="s">
        <v>491</v>
      </c>
      <c r="C10" s="688" t="s">
        <v>485</v>
      </c>
      <c r="D10" s="689" t="s">
        <v>486</v>
      </c>
      <c r="E10" s="690" t="s">
        <v>263</v>
      </c>
      <c r="F10" s="691">
        <v>1</v>
      </c>
      <c r="G10" s="643">
        <v>40317</v>
      </c>
      <c r="H10" s="643">
        <v>40317</v>
      </c>
      <c r="I10" s="658">
        <v>4350</v>
      </c>
      <c r="J10" s="658">
        <v>130.5</v>
      </c>
      <c r="K10" s="664"/>
      <c r="L10" s="664"/>
      <c r="M10" s="664"/>
      <c r="N10" s="664">
        <v>50</v>
      </c>
      <c r="O10" s="700">
        <v>-61.69</v>
      </c>
      <c r="P10" s="701"/>
      <c r="Q10" s="587"/>
      <c r="R10" s="675"/>
      <c r="S10" s="673"/>
      <c r="T10" s="673"/>
      <c r="U10" s="673"/>
      <c r="V10" s="673"/>
      <c r="W10" s="673"/>
      <c r="X10" s="673"/>
      <c r="Y10" s="673"/>
      <c r="Z10" s="675"/>
      <c r="AA10" s="675"/>
      <c r="AB10" s="681"/>
      <c r="AC10" s="673"/>
      <c r="AD10" s="682"/>
      <c r="AE10" s="682"/>
      <c r="AF10" s="682"/>
      <c r="AG10" s="683"/>
      <c r="AH10" s="682"/>
      <c r="AI10" s="682"/>
      <c r="AJ10" s="675"/>
      <c r="AK10" s="684"/>
      <c r="AL10" s="675"/>
    </row>
    <row r="11" s="671" customFormat="1" ht="18.5" customHeight="1" spans="1:38">
      <c r="A11" s="687">
        <v>6</v>
      </c>
      <c r="B11" s="638" t="s">
        <v>492</v>
      </c>
      <c r="C11" s="688" t="s">
        <v>485</v>
      </c>
      <c r="D11" s="689" t="s">
        <v>486</v>
      </c>
      <c r="E11" s="690" t="s">
        <v>263</v>
      </c>
      <c r="F11" s="691">
        <v>1</v>
      </c>
      <c r="G11" s="643">
        <v>40317</v>
      </c>
      <c r="H11" s="643">
        <v>40317</v>
      </c>
      <c r="I11" s="658">
        <v>4350</v>
      </c>
      <c r="J11" s="658">
        <v>130.5</v>
      </c>
      <c r="K11" s="664"/>
      <c r="L11" s="664"/>
      <c r="M11" s="664"/>
      <c r="N11" s="664">
        <v>50</v>
      </c>
      <c r="O11" s="700">
        <v>-61.69</v>
      </c>
      <c r="P11" s="701"/>
      <c r="Q11" s="587"/>
      <c r="R11" s="675"/>
      <c r="S11" s="673"/>
      <c r="T11" s="673"/>
      <c r="U11" s="673"/>
      <c r="V11" s="673"/>
      <c r="W11" s="673"/>
      <c r="X11" s="673"/>
      <c r="Y11" s="673"/>
      <c r="Z11" s="675"/>
      <c r="AA11" s="675"/>
      <c r="AB11" s="681"/>
      <c r="AC11" s="673"/>
      <c r="AD11" s="682"/>
      <c r="AE11" s="682"/>
      <c r="AF11" s="682"/>
      <c r="AG11" s="683"/>
      <c r="AH11" s="682"/>
      <c r="AI11" s="682"/>
      <c r="AJ11" s="675"/>
      <c r="AK11" s="684"/>
      <c r="AL11" s="675"/>
    </row>
    <row r="12" s="671" customFormat="1" ht="18.5" customHeight="1" spans="1:38">
      <c r="A12" s="687">
        <v>7</v>
      </c>
      <c r="B12" s="638" t="s">
        <v>493</v>
      </c>
      <c r="C12" s="688" t="s">
        <v>485</v>
      </c>
      <c r="D12" s="689" t="s">
        <v>486</v>
      </c>
      <c r="E12" s="690" t="s">
        <v>263</v>
      </c>
      <c r="F12" s="691">
        <v>1</v>
      </c>
      <c r="G12" s="643">
        <v>40317</v>
      </c>
      <c r="H12" s="643">
        <v>40317</v>
      </c>
      <c r="I12" s="658">
        <v>4350</v>
      </c>
      <c r="J12" s="658">
        <v>130.5</v>
      </c>
      <c r="K12" s="664"/>
      <c r="L12" s="664"/>
      <c r="M12" s="664"/>
      <c r="N12" s="664">
        <v>50</v>
      </c>
      <c r="O12" s="700">
        <v>-61.69</v>
      </c>
      <c r="P12" s="701"/>
      <c r="Q12" s="587"/>
      <c r="R12" s="675"/>
      <c r="S12" s="673"/>
      <c r="T12" s="673"/>
      <c r="U12" s="673"/>
      <c r="V12" s="673"/>
      <c r="W12" s="673"/>
      <c r="X12" s="673"/>
      <c r="Y12" s="673"/>
      <c r="Z12" s="675"/>
      <c r="AA12" s="675"/>
      <c r="AB12" s="681"/>
      <c r="AC12" s="673"/>
      <c r="AD12" s="682"/>
      <c r="AE12" s="682"/>
      <c r="AF12" s="682"/>
      <c r="AG12" s="683"/>
      <c r="AH12" s="682"/>
      <c r="AI12" s="682"/>
      <c r="AJ12" s="675"/>
      <c r="AK12" s="684"/>
      <c r="AL12" s="675"/>
    </row>
    <row r="13" s="671" customFormat="1" ht="18.5" customHeight="1" spans="1:38">
      <c r="A13" s="687">
        <v>8</v>
      </c>
      <c r="B13" s="638" t="s">
        <v>494</v>
      </c>
      <c r="C13" s="688" t="s">
        <v>485</v>
      </c>
      <c r="D13" s="689" t="s">
        <v>486</v>
      </c>
      <c r="E13" s="690" t="s">
        <v>263</v>
      </c>
      <c r="F13" s="691">
        <v>1</v>
      </c>
      <c r="G13" s="643">
        <v>40317</v>
      </c>
      <c r="H13" s="643">
        <v>40317</v>
      </c>
      <c r="I13" s="658">
        <v>4350</v>
      </c>
      <c r="J13" s="658">
        <v>130.5</v>
      </c>
      <c r="K13" s="664"/>
      <c r="L13" s="664"/>
      <c r="M13" s="664"/>
      <c r="N13" s="664">
        <v>50</v>
      </c>
      <c r="O13" s="700">
        <v>-61.69</v>
      </c>
      <c r="P13" s="701"/>
      <c r="Q13" s="587"/>
      <c r="R13" s="675"/>
      <c r="S13" s="673"/>
      <c r="T13" s="673"/>
      <c r="U13" s="673"/>
      <c r="V13" s="673"/>
      <c r="W13" s="673"/>
      <c r="X13" s="673"/>
      <c r="Y13" s="673"/>
      <c r="Z13" s="675"/>
      <c r="AA13" s="675"/>
      <c r="AB13" s="681"/>
      <c r="AC13" s="673"/>
      <c r="AD13" s="682"/>
      <c r="AE13" s="682"/>
      <c r="AF13" s="682"/>
      <c r="AG13" s="683"/>
      <c r="AH13" s="682"/>
      <c r="AI13" s="682"/>
      <c r="AJ13" s="675"/>
      <c r="AK13" s="684"/>
      <c r="AL13" s="675"/>
    </row>
    <row r="14" s="671" customFormat="1" ht="18.5" customHeight="1" spans="1:38">
      <c r="A14" s="687">
        <v>9</v>
      </c>
      <c r="B14" s="638" t="s">
        <v>495</v>
      </c>
      <c r="C14" s="688" t="s">
        <v>485</v>
      </c>
      <c r="D14" s="689" t="s">
        <v>486</v>
      </c>
      <c r="E14" s="690" t="s">
        <v>263</v>
      </c>
      <c r="F14" s="691">
        <v>1</v>
      </c>
      <c r="G14" s="657">
        <v>40317</v>
      </c>
      <c r="H14" s="657">
        <v>40317</v>
      </c>
      <c r="I14" s="658">
        <v>4350</v>
      </c>
      <c r="J14" s="658">
        <v>130.5</v>
      </c>
      <c r="K14" s="664"/>
      <c r="L14" s="664"/>
      <c r="M14" s="664"/>
      <c r="N14" s="664">
        <v>50</v>
      </c>
      <c r="O14" s="700">
        <v>-61.69</v>
      </c>
      <c r="P14" s="701"/>
      <c r="Q14" s="587"/>
      <c r="R14" s="675"/>
      <c r="S14" s="673"/>
      <c r="T14" s="673"/>
      <c r="U14" s="673"/>
      <c r="V14" s="673"/>
      <c r="W14" s="673"/>
      <c r="X14" s="673"/>
      <c r="Y14" s="673"/>
      <c r="Z14" s="675"/>
      <c r="AA14" s="675"/>
      <c r="AB14" s="681"/>
      <c r="AC14" s="673"/>
      <c r="AD14" s="682"/>
      <c r="AE14" s="682"/>
      <c r="AF14" s="682"/>
      <c r="AG14" s="683"/>
      <c r="AH14" s="682"/>
      <c r="AI14" s="682"/>
      <c r="AJ14" s="675"/>
      <c r="AK14" s="684"/>
      <c r="AL14" s="675"/>
    </row>
    <row r="15" s="671" customFormat="1" ht="18.5" customHeight="1" spans="1:38">
      <c r="A15" s="687">
        <v>10</v>
      </c>
      <c r="B15" s="638" t="s">
        <v>496</v>
      </c>
      <c r="C15" s="688" t="s">
        <v>485</v>
      </c>
      <c r="D15" s="689" t="s">
        <v>486</v>
      </c>
      <c r="E15" s="690" t="s">
        <v>263</v>
      </c>
      <c r="F15" s="691">
        <v>1</v>
      </c>
      <c r="G15" s="657">
        <v>40317</v>
      </c>
      <c r="H15" s="657">
        <v>40317</v>
      </c>
      <c r="I15" s="658">
        <v>4350</v>
      </c>
      <c r="J15" s="658">
        <v>130.5</v>
      </c>
      <c r="K15" s="664"/>
      <c r="L15" s="664"/>
      <c r="M15" s="664"/>
      <c r="N15" s="664">
        <v>50</v>
      </c>
      <c r="O15" s="700">
        <v>-61.69</v>
      </c>
      <c r="P15" s="701"/>
      <c r="Q15" s="587"/>
      <c r="R15" s="675"/>
      <c r="S15" s="673"/>
      <c r="T15" s="673"/>
      <c r="U15" s="673"/>
      <c r="V15" s="673"/>
      <c r="W15" s="673"/>
      <c r="X15" s="673"/>
      <c r="Y15" s="673"/>
      <c r="Z15" s="675"/>
      <c r="AA15" s="675"/>
      <c r="AB15" s="681"/>
      <c r="AC15" s="673"/>
      <c r="AD15" s="682"/>
      <c r="AE15" s="682"/>
      <c r="AF15" s="682"/>
      <c r="AG15" s="683"/>
      <c r="AH15" s="682"/>
      <c r="AI15" s="682"/>
      <c r="AJ15" s="675"/>
      <c r="AK15" s="684"/>
      <c r="AL15" s="675"/>
    </row>
    <row r="16" s="671" customFormat="1" ht="18.5" customHeight="1" spans="1:38">
      <c r="A16" s="687">
        <v>11</v>
      </c>
      <c r="B16" s="638" t="s">
        <v>497</v>
      </c>
      <c r="C16" s="688" t="s">
        <v>485</v>
      </c>
      <c r="D16" s="689" t="s">
        <v>486</v>
      </c>
      <c r="E16" s="690" t="s">
        <v>263</v>
      </c>
      <c r="F16" s="691">
        <v>1</v>
      </c>
      <c r="G16" s="657">
        <v>40317</v>
      </c>
      <c r="H16" s="657">
        <v>40317</v>
      </c>
      <c r="I16" s="658">
        <v>4350</v>
      </c>
      <c r="J16" s="658">
        <v>130.5</v>
      </c>
      <c r="K16" s="664"/>
      <c r="L16" s="664"/>
      <c r="M16" s="664"/>
      <c r="N16" s="664">
        <v>50</v>
      </c>
      <c r="O16" s="700">
        <v>-61.69</v>
      </c>
      <c r="P16" s="701"/>
      <c r="Q16" s="587"/>
      <c r="R16" s="675"/>
      <c r="S16" s="673"/>
      <c r="T16" s="673"/>
      <c r="U16" s="673"/>
      <c r="V16" s="673"/>
      <c r="W16" s="673"/>
      <c r="X16" s="673"/>
      <c r="Y16" s="673"/>
      <c r="Z16" s="675"/>
      <c r="AA16" s="675"/>
      <c r="AB16" s="681"/>
      <c r="AC16" s="673"/>
      <c r="AD16" s="682"/>
      <c r="AE16" s="682"/>
      <c r="AF16" s="682"/>
      <c r="AG16" s="683"/>
      <c r="AH16" s="682"/>
      <c r="AI16" s="682"/>
      <c r="AJ16" s="675"/>
      <c r="AK16" s="684"/>
      <c r="AL16" s="675"/>
    </row>
    <row r="17" s="671" customFormat="1" ht="18.5" customHeight="1" spans="1:38">
      <c r="A17" s="687">
        <v>12</v>
      </c>
      <c r="B17" s="638" t="s">
        <v>498</v>
      </c>
      <c r="C17" s="688" t="s">
        <v>485</v>
      </c>
      <c r="D17" s="689" t="s">
        <v>486</v>
      </c>
      <c r="E17" s="690" t="s">
        <v>263</v>
      </c>
      <c r="F17" s="691">
        <v>1</v>
      </c>
      <c r="G17" s="657">
        <v>40317</v>
      </c>
      <c r="H17" s="657">
        <v>40317</v>
      </c>
      <c r="I17" s="658">
        <v>4350</v>
      </c>
      <c r="J17" s="658">
        <v>130.5</v>
      </c>
      <c r="K17" s="664"/>
      <c r="L17" s="664"/>
      <c r="M17" s="664"/>
      <c r="N17" s="664">
        <v>50</v>
      </c>
      <c r="O17" s="700">
        <v>-61.69</v>
      </c>
      <c r="P17" s="701"/>
      <c r="Q17" s="587"/>
      <c r="R17" s="675"/>
      <c r="S17" s="673"/>
      <c r="T17" s="673"/>
      <c r="U17" s="673"/>
      <c r="V17" s="673"/>
      <c r="W17" s="673"/>
      <c r="X17" s="673"/>
      <c r="Y17" s="673"/>
      <c r="Z17" s="675"/>
      <c r="AA17" s="675"/>
      <c r="AB17" s="681"/>
      <c r="AC17" s="673"/>
      <c r="AD17" s="682"/>
      <c r="AE17" s="682"/>
      <c r="AF17" s="682"/>
      <c r="AG17" s="683"/>
      <c r="AH17" s="682"/>
      <c r="AI17" s="682"/>
      <c r="AJ17" s="675"/>
      <c r="AK17" s="684"/>
      <c r="AL17" s="675"/>
    </row>
    <row r="18" s="671" customFormat="1" ht="18.5" customHeight="1" spans="1:38">
      <c r="A18" s="687">
        <v>13</v>
      </c>
      <c r="B18" s="638" t="s">
        <v>499</v>
      </c>
      <c r="C18" s="688" t="s">
        <v>485</v>
      </c>
      <c r="D18" s="689" t="s">
        <v>486</v>
      </c>
      <c r="E18" s="690" t="s">
        <v>263</v>
      </c>
      <c r="F18" s="691">
        <v>1</v>
      </c>
      <c r="G18" s="657">
        <v>40317</v>
      </c>
      <c r="H18" s="657">
        <v>40317</v>
      </c>
      <c r="I18" s="658">
        <v>4350</v>
      </c>
      <c r="J18" s="658">
        <v>130.5</v>
      </c>
      <c r="K18" s="664"/>
      <c r="L18" s="664"/>
      <c r="M18" s="664"/>
      <c r="N18" s="664">
        <v>50</v>
      </c>
      <c r="O18" s="700">
        <v>-61.69</v>
      </c>
      <c r="P18" s="701"/>
      <c r="Q18" s="587"/>
      <c r="R18" s="675"/>
      <c r="S18" s="673"/>
      <c r="T18" s="673"/>
      <c r="U18" s="673"/>
      <c r="V18" s="673"/>
      <c r="W18" s="673"/>
      <c r="X18" s="673"/>
      <c r="Y18" s="673"/>
      <c r="Z18" s="675"/>
      <c r="AA18" s="675"/>
      <c r="AB18" s="681"/>
      <c r="AC18" s="673"/>
      <c r="AD18" s="682"/>
      <c r="AE18" s="682"/>
      <c r="AF18" s="682"/>
      <c r="AG18" s="683"/>
      <c r="AH18" s="682"/>
      <c r="AI18" s="682"/>
      <c r="AJ18" s="675"/>
      <c r="AK18" s="684"/>
      <c r="AL18" s="675"/>
    </row>
    <row r="19" s="671" customFormat="1" ht="18.5" customHeight="1" spans="1:38">
      <c r="A19" s="687">
        <v>14</v>
      </c>
      <c r="B19" s="638" t="s">
        <v>500</v>
      </c>
      <c r="C19" s="688" t="s">
        <v>501</v>
      </c>
      <c r="D19" s="689" t="s">
        <v>502</v>
      </c>
      <c r="E19" s="690" t="s">
        <v>263</v>
      </c>
      <c r="F19" s="691">
        <v>1</v>
      </c>
      <c r="G19" s="657">
        <v>40317</v>
      </c>
      <c r="H19" s="657">
        <v>40317</v>
      </c>
      <c r="I19" s="658">
        <v>1200</v>
      </c>
      <c r="J19" s="658">
        <v>36</v>
      </c>
      <c r="K19" s="664"/>
      <c r="L19" s="664"/>
      <c r="M19" s="664"/>
      <c r="N19" s="664">
        <v>10</v>
      </c>
      <c r="O19" s="700">
        <v>-72.22</v>
      </c>
      <c r="P19" s="701"/>
      <c r="Q19" s="587"/>
      <c r="R19" s="675"/>
      <c r="S19" s="673"/>
      <c r="T19" s="673"/>
      <c r="U19" s="673"/>
      <c r="V19" s="673"/>
      <c r="W19" s="673"/>
      <c r="X19" s="673"/>
      <c r="Y19" s="673"/>
      <c r="Z19" s="675"/>
      <c r="AA19" s="675"/>
      <c r="AB19" s="681"/>
      <c r="AC19" s="673"/>
      <c r="AD19" s="682"/>
      <c r="AE19" s="682"/>
      <c r="AF19" s="682"/>
      <c r="AG19" s="683"/>
      <c r="AH19" s="682"/>
      <c r="AI19" s="682"/>
      <c r="AJ19" s="675"/>
      <c r="AK19" s="684"/>
      <c r="AL19" s="675"/>
    </row>
    <row r="20" s="671" customFormat="1" ht="18.5" customHeight="1" spans="1:38">
      <c r="A20" s="687">
        <v>15</v>
      </c>
      <c r="B20" s="638" t="s">
        <v>503</v>
      </c>
      <c r="C20" s="688" t="s">
        <v>501</v>
      </c>
      <c r="D20" s="689" t="s">
        <v>502</v>
      </c>
      <c r="E20" s="690" t="s">
        <v>263</v>
      </c>
      <c r="F20" s="691">
        <v>1</v>
      </c>
      <c r="G20" s="657">
        <v>40317</v>
      </c>
      <c r="H20" s="657">
        <v>40317</v>
      </c>
      <c r="I20" s="658">
        <v>1200</v>
      </c>
      <c r="J20" s="658">
        <v>36</v>
      </c>
      <c r="K20" s="664"/>
      <c r="L20" s="664"/>
      <c r="M20" s="664"/>
      <c r="N20" s="664">
        <v>10</v>
      </c>
      <c r="O20" s="700">
        <v>-72.22</v>
      </c>
      <c r="P20" s="701"/>
      <c r="Q20" s="587"/>
      <c r="R20" s="675"/>
      <c r="S20" s="673"/>
      <c r="T20" s="673"/>
      <c r="U20" s="673"/>
      <c r="V20" s="673"/>
      <c r="W20" s="673"/>
      <c r="X20" s="673"/>
      <c r="Y20" s="673"/>
      <c r="Z20" s="675"/>
      <c r="AA20" s="675"/>
      <c r="AB20" s="681"/>
      <c r="AC20" s="673"/>
      <c r="AD20" s="682"/>
      <c r="AE20" s="682"/>
      <c r="AF20" s="682"/>
      <c r="AG20" s="683"/>
      <c r="AH20" s="682"/>
      <c r="AI20" s="682"/>
      <c r="AJ20" s="675"/>
      <c r="AK20" s="684"/>
      <c r="AL20" s="675"/>
    </row>
    <row r="21" s="671" customFormat="1" ht="18.5" customHeight="1" spans="1:38">
      <c r="A21" s="687">
        <v>16</v>
      </c>
      <c r="B21" s="638" t="s">
        <v>504</v>
      </c>
      <c r="C21" s="688" t="s">
        <v>505</v>
      </c>
      <c r="D21" s="689" t="s">
        <v>506</v>
      </c>
      <c r="E21" s="690" t="s">
        <v>263</v>
      </c>
      <c r="F21" s="691">
        <v>1</v>
      </c>
      <c r="G21" s="657">
        <v>40317</v>
      </c>
      <c r="H21" s="657">
        <v>40317</v>
      </c>
      <c r="I21" s="658">
        <v>1200</v>
      </c>
      <c r="J21" s="658">
        <v>36</v>
      </c>
      <c r="K21" s="664"/>
      <c r="L21" s="664"/>
      <c r="M21" s="664"/>
      <c r="N21" s="664">
        <v>10</v>
      </c>
      <c r="O21" s="700">
        <v>-72.22</v>
      </c>
      <c r="P21" s="701"/>
      <c r="Q21" s="587"/>
      <c r="R21" s="675"/>
      <c r="S21" s="673"/>
      <c r="T21" s="673"/>
      <c r="U21" s="673"/>
      <c r="V21" s="673"/>
      <c r="W21" s="673"/>
      <c r="X21" s="673"/>
      <c r="Y21" s="673"/>
      <c r="Z21" s="675"/>
      <c r="AA21" s="675"/>
      <c r="AB21" s="681"/>
      <c r="AC21" s="673"/>
      <c r="AD21" s="682"/>
      <c r="AE21" s="682"/>
      <c r="AF21" s="682"/>
      <c r="AG21" s="683"/>
      <c r="AH21" s="682"/>
      <c r="AI21" s="682"/>
      <c r="AJ21" s="675"/>
      <c r="AK21" s="684"/>
      <c r="AL21" s="675"/>
    </row>
    <row r="22" s="671" customFormat="1" ht="18.5" customHeight="1" spans="1:38">
      <c r="A22" s="687">
        <v>17</v>
      </c>
      <c r="B22" s="638" t="s">
        <v>507</v>
      </c>
      <c r="C22" s="688" t="s">
        <v>505</v>
      </c>
      <c r="D22" s="689" t="s">
        <v>506</v>
      </c>
      <c r="E22" s="690" t="s">
        <v>263</v>
      </c>
      <c r="F22" s="691">
        <v>1</v>
      </c>
      <c r="G22" s="657">
        <v>40317</v>
      </c>
      <c r="H22" s="657">
        <v>40317</v>
      </c>
      <c r="I22" s="658">
        <v>1200</v>
      </c>
      <c r="J22" s="658">
        <v>36</v>
      </c>
      <c r="K22" s="664"/>
      <c r="L22" s="664"/>
      <c r="M22" s="664"/>
      <c r="N22" s="664">
        <v>10</v>
      </c>
      <c r="O22" s="700">
        <v>-72.22</v>
      </c>
      <c r="P22" s="701"/>
      <c r="Q22" s="587"/>
      <c r="R22" s="675"/>
      <c r="S22" s="673"/>
      <c r="T22" s="673"/>
      <c r="U22" s="673"/>
      <c r="V22" s="673"/>
      <c r="W22" s="673"/>
      <c r="X22" s="673"/>
      <c r="Y22" s="673"/>
      <c r="Z22" s="675"/>
      <c r="AA22" s="675"/>
      <c r="AB22" s="681"/>
      <c r="AC22" s="673"/>
      <c r="AD22" s="682"/>
      <c r="AE22" s="682"/>
      <c r="AF22" s="682"/>
      <c r="AG22" s="683"/>
      <c r="AH22" s="682"/>
      <c r="AI22" s="682"/>
      <c r="AJ22" s="675"/>
      <c r="AK22" s="684"/>
      <c r="AL22" s="675"/>
    </row>
    <row r="23" s="671" customFormat="1" ht="18.5" customHeight="1" spans="1:38">
      <c r="A23" s="687">
        <v>18</v>
      </c>
      <c r="B23" s="638" t="s">
        <v>508</v>
      </c>
      <c r="C23" s="688" t="s">
        <v>509</v>
      </c>
      <c r="D23" s="692" t="s">
        <v>510</v>
      </c>
      <c r="E23" s="690" t="s">
        <v>263</v>
      </c>
      <c r="F23" s="691">
        <v>1</v>
      </c>
      <c r="G23" s="657">
        <v>40390</v>
      </c>
      <c r="H23" s="657">
        <v>40390</v>
      </c>
      <c r="I23" s="658">
        <v>15000</v>
      </c>
      <c r="J23" s="658">
        <v>450</v>
      </c>
      <c r="K23" s="664"/>
      <c r="L23" s="664"/>
      <c r="M23" s="664"/>
      <c r="N23" s="664">
        <v>600</v>
      </c>
      <c r="O23" s="700">
        <v>33.33</v>
      </c>
      <c r="P23" s="701"/>
      <c r="Q23" s="587"/>
      <c r="R23" s="675"/>
      <c r="S23" s="673"/>
      <c r="T23" s="673"/>
      <c r="U23" s="673"/>
      <c r="V23" s="673"/>
      <c r="W23" s="673"/>
      <c r="X23" s="673"/>
      <c r="Y23" s="673"/>
      <c r="Z23" s="675"/>
      <c r="AA23" s="675"/>
      <c r="AB23" s="681"/>
      <c r="AC23" s="673"/>
      <c r="AD23" s="682"/>
      <c r="AE23" s="682"/>
      <c r="AF23" s="682"/>
      <c r="AG23" s="683"/>
      <c r="AH23" s="682"/>
      <c r="AI23" s="682"/>
      <c r="AJ23" s="675"/>
      <c r="AK23" s="684"/>
      <c r="AL23" s="675"/>
    </row>
    <row r="24" s="671" customFormat="1" ht="18.5" customHeight="1" spans="1:38">
      <c r="A24" s="687">
        <v>19</v>
      </c>
      <c r="B24" s="638" t="s">
        <v>511</v>
      </c>
      <c r="C24" s="688" t="s">
        <v>512</v>
      </c>
      <c r="D24" s="689" t="s">
        <v>513</v>
      </c>
      <c r="E24" s="690" t="s">
        <v>263</v>
      </c>
      <c r="F24" s="691">
        <v>1</v>
      </c>
      <c r="G24" s="657">
        <v>40337</v>
      </c>
      <c r="H24" s="657">
        <v>40337</v>
      </c>
      <c r="I24" s="658">
        <v>2510</v>
      </c>
      <c r="J24" s="658">
        <v>75.3</v>
      </c>
      <c r="K24" s="664"/>
      <c r="L24" s="664"/>
      <c r="M24" s="664"/>
      <c r="N24" s="664">
        <v>100</v>
      </c>
      <c r="O24" s="700">
        <v>32.8</v>
      </c>
      <c r="P24" s="701"/>
      <c r="Q24" s="587"/>
      <c r="R24" s="675"/>
      <c r="S24" s="673"/>
      <c r="T24" s="673"/>
      <c r="U24" s="673"/>
      <c r="V24" s="673"/>
      <c r="W24" s="673"/>
      <c r="X24" s="673"/>
      <c r="Y24" s="673"/>
      <c r="Z24" s="675"/>
      <c r="AA24" s="675"/>
      <c r="AB24" s="681"/>
      <c r="AC24" s="673"/>
      <c r="AD24" s="682"/>
      <c r="AE24" s="682"/>
      <c r="AF24" s="682"/>
      <c r="AG24" s="683"/>
      <c r="AH24" s="682"/>
      <c r="AI24" s="682"/>
      <c r="AJ24" s="675"/>
      <c r="AK24" s="684"/>
      <c r="AL24" s="675"/>
    </row>
    <row r="25" s="671" customFormat="1" ht="18.5" customHeight="1" spans="1:38">
      <c r="A25" s="687">
        <v>20</v>
      </c>
      <c r="B25" s="638" t="s">
        <v>514</v>
      </c>
      <c r="C25" s="688" t="s">
        <v>512</v>
      </c>
      <c r="D25" s="689" t="s">
        <v>513</v>
      </c>
      <c r="E25" s="690" t="s">
        <v>263</v>
      </c>
      <c r="F25" s="691">
        <v>1</v>
      </c>
      <c r="G25" s="657">
        <v>40337</v>
      </c>
      <c r="H25" s="657">
        <v>40337</v>
      </c>
      <c r="I25" s="658">
        <v>2510</v>
      </c>
      <c r="J25" s="658">
        <v>75.3</v>
      </c>
      <c r="K25" s="664"/>
      <c r="L25" s="664"/>
      <c r="M25" s="664"/>
      <c r="N25" s="664">
        <v>100</v>
      </c>
      <c r="O25" s="700">
        <v>32.8</v>
      </c>
      <c r="P25" s="701"/>
      <c r="Q25" s="587"/>
      <c r="R25" s="675"/>
      <c r="S25" s="673"/>
      <c r="T25" s="673"/>
      <c r="U25" s="673"/>
      <c r="V25" s="673"/>
      <c r="W25" s="673"/>
      <c r="X25" s="673"/>
      <c r="Y25" s="673"/>
      <c r="Z25" s="675"/>
      <c r="AA25" s="675"/>
      <c r="AB25" s="681"/>
      <c r="AC25" s="673"/>
      <c r="AD25" s="682"/>
      <c r="AE25" s="682"/>
      <c r="AF25" s="682"/>
      <c r="AG25" s="683"/>
      <c r="AH25" s="682"/>
      <c r="AI25" s="682"/>
      <c r="AJ25" s="675"/>
      <c r="AK25" s="684"/>
      <c r="AL25" s="675"/>
    </row>
    <row r="26" s="671" customFormat="1" ht="18.5" customHeight="1" spans="1:38">
      <c r="A26" s="687">
        <v>21</v>
      </c>
      <c r="B26" s="638" t="s">
        <v>515</v>
      </c>
      <c r="C26" s="688" t="s">
        <v>512</v>
      </c>
      <c r="D26" s="689" t="s">
        <v>513</v>
      </c>
      <c r="E26" s="690" t="s">
        <v>263</v>
      </c>
      <c r="F26" s="691">
        <v>1</v>
      </c>
      <c r="G26" s="657">
        <v>40337</v>
      </c>
      <c r="H26" s="657">
        <v>40337</v>
      </c>
      <c r="I26" s="658">
        <v>2510</v>
      </c>
      <c r="J26" s="658">
        <v>75.3</v>
      </c>
      <c r="K26" s="664"/>
      <c r="L26" s="664"/>
      <c r="M26" s="664"/>
      <c r="N26" s="664">
        <v>100</v>
      </c>
      <c r="O26" s="700">
        <v>32.8</v>
      </c>
      <c r="P26" s="701"/>
      <c r="Q26" s="587"/>
      <c r="R26" s="675"/>
      <c r="S26" s="673"/>
      <c r="T26" s="673"/>
      <c r="U26" s="673"/>
      <c r="V26" s="673"/>
      <c r="W26" s="673"/>
      <c r="X26" s="673"/>
      <c r="Y26" s="673"/>
      <c r="Z26" s="675"/>
      <c r="AA26" s="675"/>
      <c r="AB26" s="681"/>
      <c r="AC26" s="673"/>
      <c r="AD26" s="682"/>
      <c r="AE26" s="682"/>
      <c r="AF26" s="682"/>
      <c r="AG26" s="683"/>
      <c r="AH26" s="682"/>
      <c r="AI26" s="682"/>
      <c r="AJ26" s="675"/>
      <c r="AK26" s="684"/>
      <c r="AL26" s="675"/>
    </row>
    <row r="27" s="671" customFormat="1" ht="18.5" customHeight="1" spans="1:38">
      <c r="A27" s="687">
        <v>22</v>
      </c>
      <c r="B27" s="638" t="s">
        <v>516</v>
      </c>
      <c r="C27" s="688" t="s">
        <v>512</v>
      </c>
      <c r="D27" s="689" t="s">
        <v>513</v>
      </c>
      <c r="E27" s="690" t="s">
        <v>263</v>
      </c>
      <c r="F27" s="691">
        <v>1</v>
      </c>
      <c r="G27" s="657">
        <v>40337</v>
      </c>
      <c r="H27" s="657">
        <v>40337</v>
      </c>
      <c r="I27" s="658">
        <v>2510</v>
      </c>
      <c r="J27" s="658">
        <v>75.3</v>
      </c>
      <c r="K27" s="664"/>
      <c r="L27" s="664"/>
      <c r="M27" s="664"/>
      <c r="N27" s="664">
        <v>100</v>
      </c>
      <c r="O27" s="700">
        <v>32.8</v>
      </c>
      <c r="P27" s="701"/>
      <c r="Q27" s="587"/>
      <c r="R27" s="675"/>
      <c r="S27" s="673"/>
      <c r="T27" s="673"/>
      <c r="U27" s="673"/>
      <c r="V27" s="673"/>
      <c r="W27" s="673"/>
      <c r="X27" s="673"/>
      <c r="Y27" s="673"/>
      <c r="Z27" s="675"/>
      <c r="AA27" s="675"/>
      <c r="AB27" s="681"/>
      <c r="AC27" s="673"/>
      <c r="AD27" s="682"/>
      <c r="AE27" s="682"/>
      <c r="AF27" s="682"/>
      <c r="AG27" s="683"/>
      <c r="AH27" s="682"/>
      <c r="AI27" s="682"/>
      <c r="AJ27" s="675"/>
      <c r="AK27" s="684"/>
      <c r="AL27" s="675"/>
    </row>
    <row r="28" s="671" customFormat="1" ht="18.5" customHeight="1" spans="1:38">
      <c r="A28" s="687">
        <v>23</v>
      </c>
      <c r="B28" s="638" t="s">
        <v>517</v>
      </c>
      <c r="C28" s="688" t="s">
        <v>512</v>
      </c>
      <c r="D28" s="689" t="s">
        <v>513</v>
      </c>
      <c r="E28" s="690" t="s">
        <v>263</v>
      </c>
      <c r="F28" s="691">
        <v>1</v>
      </c>
      <c r="G28" s="657">
        <v>40337</v>
      </c>
      <c r="H28" s="657">
        <v>40337</v>
      </c>
      <c r="I28" s="658">
        <v>2510</v>
      </c>
      <c r="J28" s="658">
        <v>75.3</v>
      </c>
      <c r="K28" s="664"/>
      <c r="L28" s="664"/>
      <c r="M28" s="664"/>
      <c r="N28" s="664">
        <v>100</v>
      </c>
      <c r="O28" s="700">
        <v>32.8</v>
      </c>
      <c r="P28" s="701"/>
      <c r="Q28" s="587"/>
      <c r="R28" s="675"/>
      <c r="S28" s="673"/>
      <c r="T28" s="673"/>
      <c r="U28" s="673"/>
      <c r="V28" s="673"/>
      <c r="W28" s="673"/>
      <c r="X28" s="673"/>
      <c r="Y28" s="673"/>
      <c r="Z28" s="675"/>
      <c r="AA28" s="675"/>
      <c r="AB28" s="681"/>
      <c r="AC28" s="673"/>
      <c r="AD28" s="682"/>
      <c r="AE28" s="682"/>
      <c r="AF28" s="682"/>
      <c r="AG28" s="683"/>
      <c r="AH28" s="682"/>
      <c r="AI28" s="682"/>
      <c r="AJ28" s="675"/>
      <c r="AK28" s="684"/>
      <c r="AL28" s="675"/>
    </row>
    <row r="29" s="671" customFormat="1" ht="18.5" customHeight="1" spans="1:38">
      <c r="A29" s="687">
        <v>24</v>
      </c>
      <c r="B29" s="638" t="s">
        <v>518</v>
      </c>
      <c r="C29" s="688" t="s">
        <v>512</v>
      </c>
      <c r="D29" s="689" t="s">
        <v>513</v>
      </c>
      <c r="E29" s="690" t="s">
        <v>263</v>
      </c>
      <c r="F29" s="691">
        <v>1</v>
      </c>
      <c r="G29" s="657">
        <v>40337</v>
      </c>
      <c r="H29" s="657">
        <v>40337</v>
      </c>
      <c r="I29" s="658">
        <v>2510</v>
      </c>
      <c r="J29" s="658">
        <v>75.3</v>
      </c>
      <c r="K29" s="664"/>
      <c r="L29" s="664"/>
      <c r="M29" s="664"/>
      <c r="N29" s="664">
        <v>100</v>
      </c>
      <c r="O29" s="700">
        <v>32.8</v>
      </c>
      <c r="P29" s="701"/>
      <c r="Q29" s="587"/>
      <c r="R29" s="675"/>
      <c r="S29" s="673"/>
      <c r="T29" s="673"/>
      <c r="U29" s="673"/>
      <c r="V29" s="673"/>
      <c r="W29" s="673"/>
      <c r="X29" s="673"/>
      <c r="Y29" s="673"/>
      <c r="Z29" s="675"/>
      <c r="AA29" s="675"/>
      <c r="AB29" s="681"/>
      <c r="AC29" s="673"/>
      <c r="AD29" s="682"/>
      <c r="AE29" s="682"/>
      <c r="AF29" s="682"/>
      <c r="AG29" s="683"/>
      <c r="AH29" s="682"/>
      <c r="AI29" s="682"/>
      <c r="AJ29" s="675"/>
      <c r="AK29" s="684"/>
      <c r="AL29" s="675"/>
    </row>
    <row r="30" s="671" customFormat="1" ht="18.5" customHeight="1" spans="1:38">
      <c r="A30" s="687">
        <v>25</v>
      </c>
      <c r="B30" s="638" t="s">
        <v>519</v>
      </c>
      <c r="C30" s="688" t="s">
        <v>512</v>
      </c>
      <c r="D30" s="689" t="s">
        <v>513</v>
      </c>
      <c r="E30" s="690" t="s">
        <v>263</v>
      </c>
      <c r="F30" s="691">
        <v>1</v>
      </c>
      <c r="G30" s="657">
        <v>40337</v>
      </c>
      <c r="H30" s="657">
        <v>40337</v>
      </c>
      <c r="I30" s="658">
        <v>2510</v>
      </c>
      <c r="J30" s="658">
        <v>75.3</v>
      </c>
      <c r="K30" s="664"/>
      <c r="L30" s="664"/>
      <c r="M30" s="664"/>
      <c r="N30" s="664">
        <v>100</v>
      </c>
      <c r="O30" s="700">
        <v>32.8</v>
      </c>
      <c r="P30" s="701"/>
      <c r="Q30" s="587"/>
      <c r="R30" s="675"/>
      <c r="S30" s="673"/>
      <c r="T30" s="673"/>
      <c r="U30" s="673"/>
      <c r="V30" s="673"/>
      <c r="W30" s="673"/>
      <c r="X30" s="673"/>
      <c r="Y30" s="673"/>
      <c r="Z30" s="675"/>
      <c r="AA30" s="675"/>
      <c r="AB30" s="681"/>
      <c r="AC30" s="673"/>
      <c r="AD30" s="682"/>
      <c r="AE30" s="682"/>
      <c r="AF30" s="682"/>
      <c r="AG30" s="683"/>
      <c r="AH30" s="682"/>
      <c r="AI30" s="682"/>
      <c r="AJ30" s="675"/>
      <c r="AK30" s="684"/>
      <c r="AL30" s="675"/>
    </row>
    <row r="31" s="671" customFormat="1" ht="18.5" customHeight="1" spans="1:38">
      <c r="A31" s="687">
        <v>26</v>
      </c>
      <c r="B31" s="638" t="s">
        <v>520</v>
      </c>
      <c r="C31" s="688" t="s">
        <v>512</v>
      </c>
      <c r="D31" s="689" t="s">
        <v>513</v>
      </c>
      <c r="E31" s="690" t="s">
        <v>263</v>
      </c>
      <c r="F31" s="691">
        <v>1</v>
      </c>
      <c r="G31" s="657">
        <v>40337</v>
      </c>
      <c r="H31" s="657">
        <v>40337</v>
      </c>
      <c r="I31" s="658">
        <v>2510</v>
      </c>
      <c r="J31" s="658">
        <v>75.3</v>
      </c>
      <c r="K31" s="664"/>
      <c r="L31" s="664"/>
      <c r="M31" s="664"/>
      <c r="N31" s="664">
        <v>100</v>
      </c>
      <c r="O31" s="700">
        <v>32.8</v>
      </c>
      <c r="P31" s="701"/>
      <c r="Q31" s="587"/>
      <c r="R31" s="675"/>
      <c r="S31" s="673"/>
      <c r="T31" s="673"/>
      <c r="U31" s="673"/>
      <c r="V31" s="673"/>
      <c r="W31" s="673"/>
      <c r="X31" s="673"/>
      <c r="Y31" s="673"/>
      <c r="Z31" s="675"/>
      <c r="AA31" s="675"/>
      <c r="AB31" s="681"/>
      <c r="AC31" s="673"/>
      <c r="AD31" s="682"/>
      <c r="AE31" s="682"/>
      <c r="AF31" s="682"/>
      <c r="AG31" s="683"/>
      <c r="AH31" s="682"/>
      <c r="AI31" s="682"/>
      <c r="AJ31" s="675"/>
      <c r="AK31" s="684"/>
      <c r="AL31" s="675"/>
    </row>
    <row r="32" s="671" customFormat="1" ht="18.5" customHeight="1" spans="1:38">
      <c r="A32" s="687">
        <v>27</v>
      </c>
      <c r="B32" s="638" t="s">
        <v>521</v>
      </c>
      <c r="C32" s="688" t="s">
        <v>512</v>
      </c>
      <c r="D32" s="689" t="s">
        <v>513</v>
      </c>
      <c r="E32" s="690" t="s">
        <v>263</v>
      </c>
      <c r="F32" s="691">
        <v>1</v>
      </c>
      <c r="G32" s="657">
        <v>40337</v>
      </c>
      <c r="H32" s="657">
        <v>40337</v>
      </c>
      <c r="I32" s="658">
        <v>2510</v>
      </c>
      <c r="J32" s="658">
        <v>75.3</v>
      </c>
      <c r="K32" s="664"/>
      <c r="L32" s="664"/>
      <c r="M32" s="664"/>
      <c r="N32" s="664">
        <v>100</v>
      </c>
      <c r="O32" s="700">
        <v>32.8</v>
      </c>
      <c r="P32" s="701"/>
      <c r="Q32" s="587"/>
      <c r="R32" s="675"/>
      <c r="S32" s="673"/>
      <c r="T32" s="673"/>
      <c r="U32" s="673"/>
      <c r="V32" s="673"/>
      <c r="W32" s="673"/>
      <c r="X32" s="673"/>
      <c r="Y32" s="673"/>
      <c r="Z32" s="675"/>
      <c r="AA32" s="675"/>
      <c r="AB32" s="681"/>
      <c r="AC32" s="673"/>
      <c r="AD32" s="682"/>
      <c r="AE32" s="682"/>
      <c r="AF32" s="682"/>
      <c r="AG32" s="683"/>
      <c r="AH32" s="682"/>
      <c r="AI32" s="682"/>
      <c r="AJ32" s="675"/>
      <c r="AK32" s="684"/>
      <c r="AL32" s="675"/>
    </row>
    <row r="33" s="671" customFormat="1" ht="18.5" customHeight="1" spans="1:38">
      <c r="A33" s="687">
        <v>28</v>
      </c>
      <c r="B33" s="638" t="s">
        <v>522</v>
      </c>
      <c r="C33" s="688" t="s">
        <v>512</v>
      </c>
      <c r="D33" s="689" t="s">
        <v>513</v>
      </c>
      <c r="E33" s="690" t="s">
        <v>263</v>
      </c>
      <c r="F33" s="691">
        <v>1</v>
      </c>
      <c r="G33" s="657">
        <v>40337</v>
      </c>
      <c r="H33" s="657">
        <v>40337</v>
      </c>
      <c r="I33" s="658">
        <v>2510</v>
      </c>
      <c r="J33" s="658">
        <v>75.3</v>
      </c>
      <c r="K33" s="664"/>
      <c r="L33" s="664"/>
      <c r="M33" s="664"/>
      <c r="N33" s="664">
        <v>100</v>
      </c>
      <c r="O33" s="700">
        <v>32.8</v>
      </c>
      <c r="P33" s="701"/>
      <c r="Q33" s="587"/>
      <c r="R33" s="675"/>
      <c r="S33" s="673"/>
      <c r="T33" s="673"/>
      <c r="U33" s="673"/>
      <c r="V33" s="673"/>
      <c r="W33" s="673"/>
      <c r="X33" s="673"/>
      <c r="Y33" s="673"/>
      <c r="Z33" s="675"/>
      <c r="AA33" s="675"/>
      <c r="AB33" s="681"/>
      <c r="AC33" s="673"/>
      <c r="AD33" s="682"/>
      <c r="AE33" s="682"/>
      <c r="AF33" s="682"/>
      <c r="AG33" s="683"/>
      <c r="AH33" s="682"/>
      <c r="AI33" s="682"/>
      <c r="AJ33" s="675"/>
      <c r="AK33" s="684"/>
      <c r="AL33" s="675"/>
    </row>
    <row r="34" s="671" customFormat="1" ht="18.5" customHeight="1" spans="1:38">
      <c r="A34" s="687">
        <v>29</v>
      </c>
      <c r="B34" s="638" t="s">
        <v>523</v>
      </c>
      <c r="C34" s="688" t="s">
        <v>512</v>
      </c>
      <c r="D34" s="689" t="s">
        <v>513</v>
      </c>
      <c r="E34" s="690" t="s">
        <v>263</v>
      </c>
      <c r="F34" s="691">
        <v>1</v>
      </c>
      <c r="G34" s="657">
        <v>40337</v>
      </c>
      <c r="H34" s="657">
        <v>40337</v>
      </c>
      <c r="I34" s="658">
        <v>2510</v>
      </c>
      <c r="J34" s="658">
        <v>75.3</v>
      </c>
      <c r="K34" s="664"/>
      <c r="L34" s="664"/>
      <c r="M34" s="664"/>
      <c r="N34" s="664">
        <v>100</v>
      </c>
      <c r="O34" s="700">
        <v>32.8</v>
      </c>
      <c r="P34" s="701"/>
      <c r="Q34" s="587"/>
      <c r="R34" s="675"/>
      <c r="S34" s="673"/>
      <c r="T34" s="673"/>
      <c r="U34" s="673"/>
      <c r="V34" s="673"/>
      <c r="W34" s="673"/>
      <c r="X34" s="673"/>
      <c r="Y34" s="673"/>
      <c r="Z34" s="675"/>
      <c r="AA34" s="675"/>
      <c r="AB34" s="681"/>
      <c r="AC34" s="673"/>
      <c r="AD34" s="682"/>
      <c r="AE34" s="682"/>
      <c r="AF34" s="682"/>
      <c r="AG34" s="683"/>
      <c r="AH34" s="682"/>
      <c r="AI34" s="682"/>
      <c r="AJ34" s="675"/>
      <c r="AK34" s="684"/>
      <c r="AL34" s="675"/>
    </row>
    <row r="35" s="671" customFormat="1" ht="18.5" customHeight="1" spans="1:38">
      <c r="A35" s="687">
        <v>30</v>
      </c>
      <c r="B35" s="638" t="s">
        <v>524</v>
      </c>
      <c r="C35" s="688" t="s">
        <v>512</v>
      </c>
      <c r="D35" s="689" t="s">
        <v>513</v>
      </c>
      <c r="E35" s="690" t="s">
        <v>263</v>
      </c>
      <c r="F35" s="691">
        <v>1</v>
      </c>
      <c r="G35" s="657">
        <v>40337</v>
      </c>
      <c r="H35" s="657">
        <v>40337</v>
      </c>
      <c r="I35" s="658">
        <v>2510</v>
      </c>
      <c r="J35" s="658">
        <v>75.3</v>
      </c>
      <c r="K35" s="664"/>
      <c r="L35" s="664"/>
      <c r="M35" s="664"/>
      <c r="N35" s="664">
        <v>100</v>
      </c>
      <c r="O35" s="700">
        <v>32.8</v>
      </c>
      <c r="P35" s="701"/>
      <c r="Q35" s="587"/>
      <c r="R35" s="675"/>
      <c r="S35" s="673"/>
      <c r="T35" s="673"/>
      <c r="U35" s="673"/>
      <c r="V35" s="673"/>
      <c r="W35" s="673"/>
      <c r="X35" s="673"/>
      <c r="Y35" s="673"/>
      <c r="Z35" s="675"/>
      <c r="AA35" s="675"/>
      <c r="AB35" s="681"/>
      <c r="AC35" s="673"/>
      <c r="AD35" s="682"/>
      <c r="AE35" s="682"/>
      <c r="AF35" s="682"/>
      <c r="AG35" s="683"/>
      <c r="AH35" s="682"/>
      <c r="AI35" s="682"/>
      <c r="AJ35" s="675"/>
      <c r="AK35" s="684"/>
      <c r="AL35" s="675"/>
    </row>
    <row r="36" s="671" customFormat="1" ht="18.5" customHeight="1" spans="1:38">
      <c r="A36" s="687">
        <v>31</v>
      </c>
      <c r="B36" s="638" t="s">
        <v>525</v>
      </c>
      <c r="C36" s="688" t="s">
        <v>512</v>
      </c>
      <c r="D36" s="689" t="s">
        <v>513</v>
      </c>
      <c r="E36" s="690" t="s">
        <v>263</v>
      </c>
      <c r="F36" s="691">
        <v>1</v>
      </c>
      <c r="G36" s="657">
        <v>40337</v>
      </c>
      <c r="H36" s="657">
        <v>40337</v>
      </c>
      <c r="I36" s="658">
        <v>2510</v>
      </c>
      <c r="J36" s="658">
        <v>75.3</v>
      </c>
      <c r="K36" s="664"/>
      <c r="L36" s="664"/>
      <c r="M36" s="664"/>
      <c r="N36" s="664">
        <v>100</v>
      </c>
      <c r="O36" s="700">
        <v>32.8</v>
      </c>
      <c r="P36" s="701"/>
      <c r="Q36" s="587"/>
      <c r="R36" s="675"/>
      <c r="S36" s="673"/>
      <c r="T36" s="673"/>
      <c r="U36" s="673"/>
      <c r="V36" s="673"/>
      <c r="W36" s="673"/>
      <c r="X36" s="673"/>
      <c r="Y36" s="673"/>
      <c r="Z36" s="675"/>
      <c r="AA36" s="675"/>
      <c r="AB36" s="681"/>
      <c r="AC36" s="673"/>
      <c r="AD36" s="682"/>
      <c r="AE36" s="682"/>
      <c r="AF36" s="682"/>
      <c r="AG36" s="683"/>
      <c r="AH36" s="682"/>
      <c r="AI36" s="682"/>
      <c r="AJ36" s="675"/>
      <c r="AK36" s="684"/>
      <c r="AL36" s="675"/>
    </row>
    <row r="37" s="671" customFormat="1" ht="18.5" customHeight="1" spans="1:38">
      <c r="A37" s="687">
        <v>32</v>
      </c>
      <c r="B37" s="638" t="s">
        <v>526</v>
      </c>
      <c r="C37" s="688" t="s">
        <v>512</v>
      </c>
      <c r="D37" s="689" t="s">
        <v>513</v>
      </c>
      <c r="E37" s="690" t="s">
        <v>263</v>
      </c>
      <c r="F37" s="691">
        <v>1</v>
      </c>
      <c r="G37" s="657">
        <v>40337</v>
      </c>
      <c r="H37" s="657">
        <v>40337</v>
      </c>
      <c r="I37" s="658">
        <v>2510</v>
      </c>
      <c r="J37" s="658">
        <v>75.3</v>
      </c>
      <c r="K37" s="664"/>
      <c r="L37" s="664"/>
      <c r="M37" s="664"/>
      <c r="N37" s="664">
        <v>100</v>
      </c>
      <c r="O37" s="700">
        <v>32.8</v>
      </c>
      <c r="P37" s="701"/>
      <c r="Q37" s="587"/>
      <c r="R37" s="675"/>
      <c r="S37" s="673"/>
      <c r="T37" s="673"/>
      <c r="U37" s="673"/>
      <c r="V37" s="673"/>
      <c r="W37" s="673"/>
      <c r="X37" s="673"/>
      <c r="Y37" s="673"/>
      <c r="Z37" s="675"/>
      <c r="AA37" s="675"/>
      <c r="AB37" s="681"/>
      <c r="AC37" s="673"/>
      <c r="AD37" s="682"/>
      <c r="AE37" s="682"/>
      <c r="AF37" s="682"/>
      <c r="AG37" s="683"/>
      <c r="AH37" s="682"/>
      <c r="AI37" s="682"/>
      <c r="AJ37" s="675"/>
      <c r="AK37" s="684"/>
      <c r="AL37" s="675"/>
    </row>
    <row r="38" s="671" customFormat="1" ht="18.5" customHeight="1" spans="1:38">
      <c r="A38" s="687">
        <v>33</v>
      </c>
      <c r="B38" s="638" t="s">
        <v>527</v>
      </c>
      <c r="C38" s="688" t="s">
        <v>512</v>
      </c>
      <c r="D38" s="689" t="s">
        <v>513</v>
      </c>
      <c r="E38" s="690" t="s">
        <v>263</v>
      </c>
      <c r="F38" s="691">
        <v>1</v>
      </c>
      <c r="G38" s="657">
        <v>40337</v>
      </c>
      <c r="H38" s="657">
        <v>40337</v>
      </c>
      <c r="I38" s="658">
        <v>2510</v>
      </c>
      <c r="J38" s="658">
        <v>75.3</v>
      </c>
      <c r="K38" s="664"/>
      <c r="L38" s="664"/>
      <c r="M38" s="664"/>
      <c r="N38" s="664">
        <v>100</v>
      </c>
      <c r="O38" s="700">
        <v>32.8</v>
      </c>
      <c r="P38" s="701"/>
      <c r="Q38" s="587"/>
      <c r="R38" s="675"/>
      <c r="S38" s="673"/>
      <c r="T38" s="673"/>
      <c r="U38" s="673"/>
      <c r="V38" s="673"/>
      <c r="W38" s="673"/>
      <c r="X38" s="673"/>
      <c r="Y38" s="673"/>
      <c r="Z38" s="675"/>
      <c r="AA38" s="675"/>
      <c r="AB38" s="681"/>
      <c r="AC38" s="673"/>
      <c r="AD38" s="682"/>
      <c r="AE38" s="682"/>
      <c r="AF38" s="682"/>
      <c r="AG38" s="683"/>
      <c r="AH38" s="682"/>
      <c r="AI38" s="682"/>
      <c r="AJ38" s="675"/>
      <c r="AK38" s="684"/>
      <c r="AL38" s="675"/>
    </row>
    <row r="39" s="671" customFormat="1" ht="18.5" customHeight="1" spans="1:38">
      <c r="A39" s="687">
        <v>34</v>
      </c>
      <c r="B39" s="638" t="s">
        <v>528</v>
      </c>
      <c r="C39" s="688" t="s">
        <v>512</v>
      </c>
      <c r="D39" s="689" t="s">
        <v>513</v>
      </c>
      <c r="E39" s="690" t="s">
        <v>263</v>
      </c>
      <c r="F39" s="691">
        <v>1</v>
      </c>
      <c r="G39" s="657">
        <v>40337</v>
      </c>
      <c r="H39" s="657">
        <v>40337</v>
      </c>
      <c r="I39" s="658">
        <v>2510</v>
      </c>
      <c r="J39" s="658">
        <v>75.3</v>
      </c>
      <c r="K39" s="664"/>
      <c r="L39" s="664"/>
      <c r="M39" s="664"/>
      <c r="N39" s="664">
        <v>100</v>
      </c>
      <c r="O39" s="700">
        <v>32.8</v>
      </c>
      <c r="P39" s="701"/>
      <c r="Q39" s="587"/>
      <c r="R39" s="675"/>
      <c r="S39" s="673"/>
      <c r="T39" s="673"/>
      <c r="U39" s="673"/>
      <c r="V39" s="673"/>
      <c r="W39" s="673"/>
      <c r="X39" s="673"/>
      <c r="Y39" s="673"/>
      <c r="Z39" s="675"/>
      <c r="AA39" s="675"/>
      <c r="AB39" s="681"/>
      <c r="AC39" s="673"/>
      <c r="AD39" s="682"/>
      <c r="AE39" s="682"/>
      <c r="AF39" s="682"/>
      <c r="AG39" s="683"/>
      <c r="AH39" s="682"/>
      <c r="AI39" s="682"/>
      <c r="AJ39" s="675"/>
      <c r="AK39" s="684"/>
      <c r="AL39" s="675"/>
    </row>
    <row r="40" s="671" customFormat="1" ht="18.5" customHeight="1" spans="1:38">
      <c r="A40" s="687">
        <v>35</v>
      </c>
      <c r="B40" s="638" t="s">
        <v>529</v>
      </c>
      <c r="C40" s="688" t="s">
        <v>512</v>
      </c>
      <c r="D40" s="689" t="s">
        <v>513</v>
      </c>
      <c r="E40" s="690" t="s">
        <v>263</v>
      </c>
      <c r="F40" s="691">
        <v>1</v>
      </c>
      <c r="G40" s="657">
        <v>40337</v>
      </c>
      <c r="H40" s="657">
        <v>40337</v>
      </c>
      <c r="I40" s="658">
        <v>2510</v>
      </c>
      <c r="J40" s="658">
        <v>75.3</v>
      </c>
      <c r="K40" s="664"/>
      <c r="L40" s="664"/>
      <c r="M40" s="664"/>
      <c r="N40" s="664">
        <v>100</v>
      </c>
      <c r="O40" s="700">
        <v>32.8</v>
      </c>
      <c r="P40" s="701"/>
      <c r="Q40" s="587"/>
      <c r="R40" s="675"/>
      <c r="S40" s="673"/>
      <c r="T40" s="673"/>
      <c r="U40" s="673"/>
      <c r="V40" s="673"/>
      <c r="W40" s="673"/>
      <c r="X40" s="673"/>
      <c r="Y40" s="673"/>
      <c r="Z40" s="675"/>
      <c r="AA40" s="675"/>
      <c r="AB40" s="681"/>
      <c r="AC40" s="673"/>
      <c r="AD40" s="682"/>
      <c r="AE40" s="682"/>
      <c r="AF40" s="682"/>
      <c r="AG40" s="683"/>
      <c r="AH40" s="682"/>
      <c r="AI40" s="682"/>
      <c r="AJ40" s="675"/>
      <c r="AK40" s="684"/>
      <c r="AL40" s="675"/>
    </row>
    <row r="41" s="671" customFormat="1" ht="18.5" customHeight="1" spans="1:38">
      <c r="A41" s="687">
        <v>36</v>
      </c>
      <c r="B41" s="638" t="s">
        <v>530</v>
      </c>
      <c r="C41" s="688" t="s">
        <v>512</v>
      </c>
      <c r="D41" s="689" t="s">
        <v>513</v>
      </c>
      <c r="E41" s="690" t="s">
        <v>263</v>
      </c>
      <c r="F41" s="691">
        <v>1</v>
      </c>
      <c r="G41" s="657">
        <v>40337</v>
      </c>
      <c r="H41" s="657">
        <v>40337</v>
      </c>
      <c r="I41" s="658">
        <v>2510</v>
      </c>
      <c r="J41" s="658">
        <v>75.3</v>
      </c>
      <c r="K41" s="664"/>
      <c r="L41" s="664"/>
      <c r="M41" s="664"/>
      <c r="N41" s="664">
        <v>100</v>
      </c>
      <c r="O41" s="700">
        <v>32.8</v>
      </c>
      <c r="P41" s="701"/>
      <c r="Q41" s="587"/>
      <c r="R41" s="675"/>
      <c r="S41" s="673"/>
      <c r="T41" s="673"/>
      <c r="U41" s="673"/>
      <c r="V41" s="673"/>
      <c r="W41" s="673"/>
      <c r="X41" s="673"/>
      <c r="Y41" s="673"/>
      <c r="Z41" s="675"/>
      <c r="AA41" s="675"/>
      <c r="AB41" s="681"/>
      <c r="AC41" s="673"/>
      <c r="AD41" s="682"/>
      <c r="AE41" s="682"/>
      <c r="AF41" s="682"/>
      <c r="AG41" s="683"/>
      <c r="AH41" s="682"/>
      <c r="AI41" s="682"/>
      <c r="AJ41" s="675"/>
      <c r="AK41" s="684"/>
      <c r="AL41" s="675"/>
    </row>
    <row r="42" s="671" customFormat="1" ht="18.5" customHeight="1" spans="1:38">
      <c r="A42" s="687">
        <v>37</v>
      </c>
      <c r="B42" s="638" t="s">
        <v>531</v>
      </c>
      <c r="C42" s="688" t="s">
        <v>512</v>
      </c>
      <c r="D42" s="689" t="s">
        <v>513</v>
      </c>
      <c r="E42" s="690" t="s">
        <v>263</v>
      </c>
      <c r="F42" s="691">
        <v>1</v>
      </c>
      <c r="G42" s="657">
        <v>40337</v>
      </c>
      <c r="H42" s="657">
        <v>40337</v>
      </c>
      <c r="I42" s="658">
        <v>2510</v>
      </c>
      <c r="J42" s="658">
        <v>75.3</v>
      </c>
      <c r="K42" s="664"/>
      <c r="L42" s="664"/>
      <c r="M42" s="664"/>
      <c r="N42" s="664">
        <v>100</v>
      </c>
      <c r="O42" s="700">
        <v>32.8</v>
      </c>
      <c r="P42" s="701"/>
      <c r="Q42" s="587"/>
      <c r="R42" s="675"/>
      <c r="S42" s="673"/>
      <c r="T42" s="673"/>
      <c r="U42" s="673"/>
      <c r="V42" s="673"/>
      <c r="W42" s="673"/>
      <c r="X42" s="673"/>
      <c r="Y42" s="673"/>
      <c r="Z42" s="675"/>
      <c r="AA42" s="675"/>
      <c r="AB42" s="681"/>
      <c r="AC42" s="673"/>
      <c r="AD42" s="682"/>
      <c r="AE42" s="682"/>
      <c r="AF42" s="682"/>
      <c r="AG42" s="683"/>
      <c r="AH42" s="682"/>
      <c r="AI42" s="682"/>
      <c r="AJ42" s="675"/>
      <c r="AK42" s="684"/>
      <c r="AL42" s="675"/>
    </row>
    <row r="43" s="671" customFormat="1" ht="18.5" customHeight="1" spans="1:38">
      <c r="A43" s="687">
        <v>38</v>
      </c>
      <c r="B43" s="638" t="s">
        <v>532</v>
      </c>
      <c r="C43" s="688" t="s">
        <v>512</v>
      </c>
      <c r="D43" s="689" t="s">
        <v>513</v>
      </c>
      <c r="E43" s="690" t="s">
        <v>263</v>
      </c>
      <c r="F43" s="691">
        <v>1</v>
      </c>
      <c r="G43" s="657">
        <v>40337</v>
      </c>
      <c r="H43" s="657">
        <v>40337</v>
      </c>
      <c r="I43" s="658">
        <v>2510</v>
      </c>
      <c r="J43" s="658">
        <v>75.3</v>
      </c>
      <c r="K43" s="664"/>
      <c r="L43" s="664"/>
      <c r="M43" s="664"/>
      <c r="N43" s="664">
        <v>100</v>
      </c>
      <c r="O43" s="700">
        <v>32.8</v>
      </c>
      <c r="P43" s="701"/>
      <c r="Q43" s="587"/>
      <c r="R43" s="675"/>
      <c r="S43" s="673"/>
      <c r="T43" s="673"/>
      <c r="U43" s="673"/>
      <c r="V43" s="673"/>
      <c r="W43" s="673"/>
      <c r="X43" s="673"/>
      <c r="Y43" s="673"/>
      <c r="Z43" s="675"/>
      <c r="AA43" s="675"/>
      <c r="AB43" s="681"/>
      <c r="AC43" s="673"/>
      <c r="AD43" s="682"/>
      <c r="AE43" s="682"/>
      <c r="AF43" s="682"/>
      <c r="AG43" s="683"/>
      <c r="AH43" s="682"/>
      <c r="AI43" s="682"/>
      <c r="AJ43" s="675"/>
      <c r="AK43" s="684"/>
      <c r="AL43" s="675"/>
    </row>
    <row r="44" s="671" customFormat="1" ht="18.5" customHeight="1" spans="1:38">
      <c r="A44" s="687">
        <v>39</v>
      </c>
      <c r="B44" s="638" t="s">
        <v>533</v>
      </c>
      <c r="C44" s="688" t="s">
        <v>512</v>
      </c>
      <c r="D44" s="689" t="s">
        <v>513</v>
      </c>
      <c r="E44" s="690" t="s">
        <v>263</v>
      </c>
      <c r="F44" s="691">
        <v>1</v>
      </c>
      <c r="G44" s="657">
        <v>40337</v>
      </c>
      <c r="H44" s="657">
        <v>40337</v>
      </c>
      <c r="I44" s="658">
        <v>2510</v>
      </c>
      <c r="J44" s="658">
        <v>75.3</v>
      </c>
      <c r="K44" s="664"/>
      <c r="L44" s="664"/>
      <c r="M44" s="664"/>
      <c r="N44" s="664">
        <v>100</v>
      </c>
      <c r="O44" s="700">
        <v>32.8</v>
      </c>
      <c r="P44" s="701"/>
      <c r="Q44" s="587"/>
      <c r="R44" s="675"/>
      <c r="S44" s="673"/>
      <c r="T44" s="673"/>
      <c r="U44" s="673"/>
      <c r="V44" s="673"/>
      <c r="W44" s="673"/>
      <c r="X44" s="673"/>
      <c r="Y44" s="673"/>
      <c r="Z44" s="675"/>
      <c r="AA44" s="675"/>
      <c r="AB44" s="681"/>
      <c r="AC44" s="673"/>
      <c r="AD44" s="682"/>
      <c r="AE44" s="682"/>
      <c r="AF44" s="682"/>
      <c r="AG44" s="683"/>
      <c r="AH44" s="682"/>
      <c r="AI44" s="682"/>
      <c r="AJ44" s="675"/>
      <c r="AK44" s="684"/>
      <c r="AL44" s="675"/>
    </row>
    <row r="45" s="671" customFormat="1" ht="18.5" customHeight="1" spans="1:38">
      <c r="A45" s="687">
        <v>40</v>
      </c>
      <c r="B45" s="638" t="s">
        <v>534</v>
      </c>
      <c r="C45" s="688" t="s">
        <v>512</v>
      </c>
      <c r="D45" s="689" t="s">
        <v>513</v>
      </c>
      <c r="E45" s="690" t="s">
        <v>263</v>
      </c>
      <c r="F45" s="691">
        <v>1</v>
      </c>
      <c r="G45" s="657">
        <v>40337</v>
      </c>
      <c r="H45" s="657">
        <v>40337</v>
      </c>
      <c r="I45" s="658">
        <v>2510</v>
      </c>
      <c r="J45" s="658">
        <v>75.3</v>
      </c>
      <c r="K45" s="664"/>
      <c r="L45" s="664"/>
      <c r="M45" s="664"/>
      <c r="N45" s="664">
        <v>100</v>
      </c>
      <c r="O45" s="700">
        <v>32.8</v>
      </c>
      <c r="P45" s="701"/>
      <c r="Q45" s="587"/>
      <c r="R45" s="675"/>
      <c r="S45" s="673"/>
      <c r="T45" s="673"/>
      <c r="U45" s="673"/>
      <c r="V45" s="673"/>
      <c r="W45" s="673"/>
      <c r="X45" s="673"/>
      <c r="Y45" s="673"/>
      <c r="Z45" s="675"/>
      <c r="AA45" s="675"/>
      <c r="AB45" s="681"/>
      <c r="AC45" s="673"/>
      <c r="AD45" s="682"/>
      <c r="AE45" s="682"/>
      <c r="AF45" s="682"/>
      <c r="AG45" s="683"/>
      <c r="AH45" s="682"/>
      <c r="AI45" s="682"/>
      <c r="AJ45" s="675"/>
      <c r="AK45" s="684"/>
      <c r="AL45" s="675"/>
    </row>
    <row r="46" s="671" customFormat="1" ht="18.5" customHeight="1" spans="1:38">
      <c r="A46" s="687">
        <v>41</v>
      </c>
      <c r="B46" s="638" t="s">
        <v>535</v>
      </c>
      <c r="C46" s="688" t="s">
        <v>512</v>
      </c>
      <c r="D46" s="689" t="s">
        <v>513</v>
      </c>
      <c r="E46" s="690" t="s">
        <v>263</v>
      </c>
      <c r="F46" s="691">
        <v>1</v>
      </c>
      <c r="G46" s="657">
        <v>40337</v>
      </c>
      <c r="H46" s="657">
        <v>40337</v>
      </c>
      <c r="I46" s="658">
        <v>2510</v>
      </c>
      <c r="J46" s="658">
        <v>75.3</v>
      </c>
      <c r="K46" s="664"/>
      <c r="L46" s="664"/>
      <c r="M46" s="664"/>
      <c r="N46" s="664">
        <v>100</v>
      </c>
      <c r="O46" s="700">
        <v>32.8</v>
      </c>
      <c r="P46" s="701"/>
      <c r="Q46" s="587"/>
      <c r="R46" s="675"/>
      <c r="S46" s="673"/>
      <c r="T46" s="673"/>
      <c r="U46" s="673"/>
      <c r="V46" s="673"/>
      <c r="W46" s="673"/>
      <c r="X46" s="673"/>
      <c r="Y46" s="673"/>
      <c r="Z46" s="675"/>
      <c r="AA46" s="675"/>
      <c r="AB46" s="681"/>
      <c r="AC46" s="673"/>
      <c r="AD46" s="682"/>
      <c r="AE46" s="682"/>
      <c r="AF46" s="682"/>
      <c r="AG46" s="683"/>
      <c r="AH46" s="682"/>
      <c r="AI46" s="682"/>
      <c r="AJ46" s="675"/>
      <c r="AK46" s="684"/>
      <c r="AL46" s="675"/>
    </row>
    <row r="47" s="671" customFormat="1" ht="18.5" customHeight="1" spans="1:38">
      <c r="A47" s="687">
        <v>42</v>
      </c>
      <c r="B47" s="638" t="s">
        <v>536</v>
      </c>
      <c r="C47" s="688" t="s">
        <v>512</v>
      </c>
      <c r="D47" s="689" t="s">
        <v>513</v>
      </c>
      <c r="E47" s="690" t="s">
        <v>263</v>
      </c>
      <c r="F47" s="691">
        <v>1</v>
      </c>
      <c r="G47" s="657">
        <v>40337</v>
      </c>
      <c r="H47" s="657">
        <v>40337</v>
      </c>
      <c r="I47" s="658">
        <v>2510</v>
      </c>
      <c r="J47" s="658">
        <v>75.3</v>
      </c>
      <c r="K47" s="664"/>
      <c r="L47" s="664"/>
      <c r="M47" s="664"/>
      <c r="N47" s="664">
        <v>100</v>
      </c>
      <c r="O47" s="700">
        <v>32.8</v>
      </c>
      <c r="P47" s="701"/>
      <c r="Q47" s="587"/>
      <c r="R47" s="675"/>
      <c r="S47" s="673"/>
      <c r="T47" s="673"/>
      <c r="U47" s="673"/>
      <c r="V47" s="673"/>
      <c r="W47" s="673"/>
      <c r="X47" s="673"/>
      <c r="Y47" s="673"/>
      <c r="Z47" s="675"/>
      <c r="AA47" s="675"/>
      <c r="AB47" s="681"/>
      <c r="AC47" s="673"/>
      <c r="AD47" s="682"/>
      <c r="AE47" s="682"/>
      <c r="AF47" s="682"/>
      <c r="AG47" s="683"/>
      <c r="AH47" s="682"/>
      <c r="AI47" s="682"/>
      <c r="AJ47" s="675"/>
      <c r="AK47" s="684"/>
      <c r="AL47" s="675"/>
    </row>
    <row r="48" s="671" customFormat="1" ht="18.5" customHeight="1" spans="1:38">
      <c r="A48" s="687">
        <v>43</v>
      </c>
      <c r="B48" s="638" t="s">
        <v>537</v>
      </c>
      <c r="C48" s="688" t="s">
        <v>512</v>
      </c>
      <c r="D48" s="689" t="s">
        <v>513</v>
      </c>
      <c r="E48" s="690" t="s">
        <v>263</v>
      </c>
      <c r="F48" s="691">
        <v>1</v>
      </c>
      <c r="G48" s="657">
        <v>40337</v>
      </c>
      <c r="H48" s="657">
        <v>40337</v>
      </c>
      <c r="I48" s="658">
        <v>2510</v>
      </c>
      <c r="J48" s="658">
        <v>75.3</v>
      </c>
      <c r="K48" s="664"/>
      <c r="L48" s="664"/>
      <c r="M48" s="664"/>
      <c r="N48" s="664">
        <v>100</v>
      </c>
      <c r="O48" s="700">
        <v>32.8</v>
      </c>
      <c r="P48" s="701"/>
      <c r="Q48" s="587"/>
      <c r="R48" s="675"/>
      <c r="S48" s="673"/>
      <c r="T48" s="673"/>
      <c r="U48" s="673"/>
      <c r="V48" s="673"/>
      <c r="W48" s="673"/>
      <c r="X48" s="673"/>
      <c r="Y48" s="673"/>
      <c r="Z48" s="675"/>
      <c r="AA48" s="675"/>
      <c r="AB48" s="681"/>
      <c r="AC48" s="673"/>
      <c r="AD48" s="682"/>
      <c r="AE48" s="682"/>
      <c r="AF48" s="682"/>
      <c r="AG48" s="683"/>
      <c r="AH48" s="682"/>
      <c r="AI48" s="682"/>
      <c r="AJ48" s="675"/>
      <c r="AK48" s="684"/>
      <c r="AL48" s="675"/>
    </row>
    <row r="49" s="671" customFormat="1" ht="18.5" customHeight="1" spans="1:38">
      <c r="A49" s="687">
        <v>44</v>
      </c>
      <c r="B49" s="638" t="s">
        <v>538</v>
      </c>
      <c r="C49" s="688" t="s">
        <v>512</v>
      </c>
      <c r="D49" s="689" t="s">
        <v>513</v>
      </c>
      <c r="E49" s="690" t="s">
        <v>263</v>
      </c>
      <c r="F49" s="691">
        <v>1</v>
      </c>
      <c r="G49" s="657">
        <v>40337</v>
      </c>
      <c r="H49" s="657">
        <v>40337</v>
      </c>
      <c r="I49" s="658">
        <v>2510</v>
      </c>
      <c r="J49" s="658">
        <v>75.3</v>
      </c>
      <c r="K49" s="664"/>
      <c r="L49" s="664"/>
      <c r="M49" s="664"/>
      <c r="N49" s="664">
        <v>100</v>
      </c>
      <c r="O49" s="700">
        <v>32.8</v>
      </c>
      <c r="P49" s="701"/>
      <c r="Q49" s="587"/>
      <c r="R49" s="675"/>
      <c r="S49" s="673"/>
      <c r="T49" s="673"/>
      <c r="U49" s="673"/>
      <c r="V49" s="673"/>
      <c r="W49" s="673"/>
      <c r="X49" s="673"/>
      <c r="Y49" s="673"/>
      <c r="Z49" s="675"/>
      <c r="AA49" s="675"/>
      <c r="AB49" s="681"/>
      <c r="AC49" s="673"/>
      <c r="AD49" s="682"/>
      <c r="AE49" s="682"/>
      <c r="AF49" s="682"/>
      <c r="AG49" s="683"/>
      <c r="AH49" s="682"/>
      <c r="AI49" s="682"/>
      <c r="AJ49" s="675"/>
      <c r="AK49" s="684"/>
      <c r="AL49" s="675"/>
    </row>
    <row r="50" s="671" customFormat="1" ht="18.5" customHeight="1" spans="1:38">
      <c r="A50" s="687">
        <v>45</v>
      </c>
      <c r="B50" s="638" t="s">
        <v>539</v>
      </c>
      <c r="C50" s="688" t="s">
        <v>512</v>
      </c>
      <c r="D50" s="689" t="s">
        <v>513</v>
      </c>
      <c r="E50" s="690" t="s">
        <v>263</v>
      </c>
      <c r="F50" s="691">
        <v>1</v>
      </c>
      <c r="G50" s="657">
        <v>40337</v>
      </c>
      <c r="H50" s="657">
        <v>40337</v>
      </c>
      <c r="I50" s="658">
        <v>2510</v>
      </c>
      <c r="J50" s="658">
        <v>75.3</v>
      </c>
      <c r="K50" s="664"/>
      <c r="L50" s="664"/>
      <c r="M50" s="664"/>
      <c r="N50" s="664">
        <v>100</v>
      </c>
      <c r="O50" s="700">
        <v>32.8</v>
      </c>
      <c r="P50" s="701"/>
      <c r="Q50" s="587"/>
      <c r="R50" s="675"/>
      <c r="S50" s="673"/>
      <c r="T50" s="673"/>
      <c r="U50" s="673"/>
      <c r="V50" s="673"/>
      <c r="W50" s="673"/>
      <c r="X50" s="673"/>
      <c r="Y50" s="673"/>
      <c r="Z50" s="675"/>
      <c r="AA50" s="675"/>
      <c r="AB50" s="681"/>
      <c r="AC50" s="673"/>
      <c r="AD50" s="682"/>
      <c r="AE50" s="682"/>
      <c r="AF50" s="682"/>
      <c r="AG50" s="683"/>
      <c r="AH50" s="682"/>
      <c r="AI50" s="682"/>
      <c r="AJ50" s="675"/>
      <c r="AK50" s="684"/>
      <c r="AL50" s="675"/>
    </row>
    <row r="51" s="671" customFormat="1" ht="18.5" customHeight="1" spans="1:38">
      <c r="A51" s="687">
        <v>46</v>
      </c>
      <c r="B51" s="638" t="s">
        <v>540</v>
      </c>
      <c r="C51" s="688" t="s">
        <v>512</v>
      </c>
      <c r="D51" s="689" t="s">
        <v>513</v>
      </c>
      <c r="E51" s="690" t="s">
        <v>263</v>
      </c>
      <c r="F51" s="691">
        <v>1</v>
      </c>
      <c r="G51" s="657">
        <v>40337</v>
      </c>
      <c r="H51" s="657">
        <v>40337</v>
      </c>
      <c r="I51" s="658">
        <v>2510</v>
      </c>
      <c r="J51" s="658">
        <v>75.3</v>
      </c>
      <c r="K51" s="664"/>
      <c r="L51" s="664"/>
      <c r="M51" s="664"/>
      <c r="N51" s="664">
        <v>100</v>
      </c>
      <c r="O51" s="700">
        <v>32.8</v>
      </c>
      <c r="P51" s="701"/>
      <c r="Q51" s="587"/>
      <c r="R51" s="675"/>
      <c r="S51" s="673"/>
      <c r="T51" s="673"/>
      <c r="U51" s="673"/>
      <c r="V51" s="673"/>
      <c r="W51" s="673"/>
      <c r="X51" s="673"/>
      <c r="Y51" s="673"/>
      <c r="Z51" s="675"/>
      <c r="AA51" s="675"/>
      <c r="AB51" s="681"/>
      <c r="AC51" s="673"/>
      <c r="AD51" s="682"/>
      <c r="AE51" s="682"/>
      <c r="AF51" s="682"/>
      <c r="AG51" s="683"/>
      <c r="AH51" s="682"/>
      <c r="AI51" s="682"/>
      <c r="AJ51" s="675"/>
      <c r="AK51" s="684"/>
      <c r="AL51" s="675"/>
    </row>
    <row r="52" s="671" customFormat="1" ht="18.5" customHeight="1" spans="1:38">
      <c r="A52" s="687">
        <v>47</v>
      </c>
      <c r="B52" s="638" t="s">
        <v>541</v>
      </c>
      <c r="C52" s="688" t="s">
        <v>512</v>
      </c>
      <c r="D52" s="689" t="s">
        <v>513</v>
      </c>
      <c r="E52" s="690" t="s">
        <v>263</v>
      </c>
      <c r="F52" s="691">
        <v>1</v>
      </c>
      <c r="G52" s="657">
        <v>40337</v>
      </c>
      <c r="H52" s="657">
        <v>40337</v>
      </c>
      <c r="I52" s="658">
        <v>2510</v>
      </c>
      <c r="J52" s="658">
        <v>75.3</v>
      </c>
      <c r="K52" s="664"/>
      <c r="L52" s="664"/>
      <c r="M52" s="664"/>
      <c r="N52" s="664">
        <v>100</v>
      </c>
      <c r="O52" s="700">
        <v>32.8</v>
      </c>
      <c r="P52" s="701"/>
      <c r="Q52" s="587"/>
      <c r="R52" s="675"/>
      <c r="S52" s="673"/>
      <c r="T52" s="673"/>
      <c r="U52" s="673"/>
      <c r="V52" s="673"/>
      <c r="W52" s="673"/>
      <c r="X52" s="673"/>
      <c r="Y52" s="673"/>
      <c r="Z52" s="675"/>
      <c r="AA52" s="675"/>
      <c r="AB52" s="681"/>
      <c r="AC52" s="673"/>
      <c r="AD52" s="682"/>
      <c r="AE52" s="682"/>
      <c r="AF52" s="682"/>
      <c r="AG52" s="683"/>
      <c r="AH52" s="682"/>
      <c r="AI52" s="682"/>
      <c r="AJ52" s="675"/>
      <c r="AK52" s="684"/>
      <c r="AL52" s="675"/>
    </row>
    <row r="53" s="671" customFormat="1" ht="18.5" customHeight="1" spans="1:38">
      <c r="A53" s="687">
        <v>48</v>
      </c>
      <c r="B53" s="638" t="s">
        <v>542</v>
      </c>
      <c r="C53" s="688" t="s">
        <v>512</v>
      </c>
      <c r="D53" s="689" t="s">
        <v>513</v>
      </c>
      <c r="E53" s="690" t="s">
        <v>263</v>
      </c>
      <c r="F53" s="691">
        <v>1</v>
      </c>
      <c r="G53" s="657">
        <v>40337</v>
      </c>
      <c r="H53" s="657">
        <v>40337</v>
      </c>
      <c r="I53" s="658">
        <v>2510</v>
      </c>
      <c r="J53" s="658">
        <v>75.3</v>
      </c>
      <c r="K53" s="664"/>
      <c r="L53" s="664"/>
      <c r="M53" s="664"/>
      <c r="N53" s="664">
        <v>100</v>
      </c>
      <c r="O53" s="700">
        <v>32.8</v>
      </c>
      <c r="P53" s="701"/>
      <c r="Q53" s="587"/>
      <c r="R53" s="675"/>
      <c r="S53" s="673"/>
      <c r="T53" s="673"/>
      <c r="U53" s="673"/>
      <c r="V53" s="673"/>
      <c r="W53" s="673"/>
      <c r="X53" s="673"/>
      <c r="Y53" s="673"/>
      <c r="Z53" s="675"/>
      <c r="AA53" s="675"/>
      <c r="AB53" s="681"/>
      <c r="AC53" s="673"/>
      <c r="AD53" s="682"/>
      <c r="AE53" s="682"/>
      <c r="AF53" s="682"/>
      <c r="AG53" s="683"/>
      <c r="AH53" s="682"/>
      <c r="AI53" s="682"/>
      <c r="AJ53" s="675"/>
      <c r="AK53" s="684"/>
      <c r="AL53" s="675"/>
    </row>
    <row r="54" s="671" customFormat="1" ht="18.5" customHeight="1" spans="1:38">
      <c r="A54" s="687">
        <v>49</v>
      </c>
      <c r="B54" s="638" t="s">
        <v>543</v>
      </c>
      <c r="C54" s="688" t="s">
        <v>512</v>
      </c>
      <c r="D54" s="689" t="s">
        <v>513</v>
      </c>
      <c r="E54" s="690" t="s">
        <v>263</v>
      </c>
      <c r="F54" s="691">
        <v>1</v>
      </c>
      <c r="G54" s="657">
        <v>40337</v>
      </c>
      <c r="H54" s="657">
        <v>40337</v>
      </c>
      <c r="I54" s="658">
        <v>2510</v>
      </c>
      <c r="J54" s="658">
        <v>75.3</v>
      </c>
      <c r="K54" s="664"/>
      <c r="L54" s="664"/>
      <c r="M54" s="664"/>
      <c r="N54" s="664">
        <v>100</v>
      </c>
      <c r="O54" s="700">
        <v>32.8</v>
      </c>
      <c r="P54" s="701"/>
      <c r="Q54" s="587"/>
      <c r="R54" s="675"/>
      <c r="S54" s="673"/>
      <c r="T54" s="673"/>
      <c r="U54" s="673"/>
      <c r="V54" s="673"/>
      <c r="W54" s="673"/>
      <c r="X54" s="673"/>
      <c r="Y54" s="673"/>
      <c r="Z54" s="675"/>
      <c r="AA54" s="675"/>
      <c r="AB54" s="681"/>
      <c r="AC54" s="673"/>
      <c r="AD54" s="682"/>
      <c r="AE54" s="682"/>
      <c r="AF54" s="682"/>
      <c r="AG54" s="683"/>
      <c r="AH54" s="682"/>
      <c r="AI54" s="682"/>
      <c r="AJ54" s="675"/>
      <c r="AK54" s="684"/>
      <c r="AL54" s="675"/>
    </row>
    <row r="55" s="671" customFormat="1" ht="18.5" customHeight="1" spans="1:38">
      <c r="A55" s="687">
        <v>50</v>
      </c>
      <c r="B55" s="638" t="s">
        <v>544</v>
      </c>
      <c r="C55" s="688" t="s">
        <v>512</v>
      </c>
      <c r="D55" s="689" t="s">
        <v>513</v>
      </c>
      <c r="E55" s="690" t="s">
        <v>263</v>
      </c>
      <c r="F55" s="691">
        <v>1</v>
      </c>
      <c r="G55" s="657">
        <v>40337</v>
      </c>
      <c r="H55" s="657">
        <v>40337</v>
      </c>
      <c r="I55" s="658">
        <v>2510</v>
      </c>
      <c r="J55" s="658">
        <v>75.3</v>
      </c>
      <c r="K55" s="664"/>
      <c r="L55" s="664"/>
      <c r="M55" s="664"/>
      <c r="N55" s="664">
        <v>100</v>
      </c>
      <c r="O55" s="700">
        <v>32.8</v>
      </c>
      <c r="P55" s="701"/>
      <c r="Q55" s="587"/>
      <c r="R55" s="675"/>
      <c r="S55" s="673"/>
      <c r="T55" s="673"/>
      <c r="U55" s="673"/>
      <c r="V55" s="673"/>
      <c r="W55" s="673"/>
      <c r="X55" s="673"/>
      <c r="Y55" s="673"/>
      <c r="Z55" s="675"/>
      <c r="AA55" s="675"/>
      <c r="AB55" s="681"/>
      <c r="AC55" s="673"/>
      <c r="AD55" s="682"/>
      <c r="AE55" s="682"/>
      <c r="AF55" s="682"/>
      <c r="AG55" s="683"/>
      <c r="AH55" s="682"/>
      <c r="AI55" s="682"/>
      <c r="AJ55" s="675"/>
      <c r="AK55" s="684"/>
      <c r="AL55" s="675"/>
    </row>
    <row r="56" s="671" customFormat="1" ht="18.5" customHeight="1" spans="1:38">
      <c r="A56" s="687">
        <v>51</v>
      </c>
      <c r="B56" s="638" t="s">
        <v>545</v>
      </c>
      <c r="C56" s="688" t="s">
        <v>512</v>
      </c>
      <c r="D56" s="689" t="s">
        <v>513</v>
      </c>
      <c r="E56" s="690" t="s">
        <v>263</v>
      </c>
      <c r="F56" s="691">
        <v>1</v>
      </c>
      <c r="G56" s="657">
        <v>40337</v>
      </c>
      <c r="H56" s="657">
        <v>40337</v>
      </c>
      <c r="I56" s="658">
        <v>2510</v>
      </c>
      <c r="J56" s="658">
        <v>75.3</v>
      </c>
      <c r="K56" s="664"/>
      <c r="L56" s="664"/>
      <c r="M56" s="664"/>
      <c r="N56" s="664">
        <v>100</v>
      </c>
      <c r="O56" s="700">
        <v>32.8</v>
      </c>
      <c r="P56" s="701"/>
      <c r="Q56" s="587"/>
      <c r="R56" s="675"/>
      <c r="S56" s="673"/>
      <c r="T56" s="673"/>
      <c r="U56" s="673"/>
      <c r="V56" s="673"/>
      <c r="W56" s="673"/>
      <c r="X56" s="673"/>
      <c r="Y56" s="673"/>
      <c r="Z56" s="675"/>
      <c r="AA56" s="675"/>
      <c r="AB56" s="681"/>
      <c r="AC56" s="673"/>
      <c r="AD56" s="682"/>
      <c r="AE56" s="682"/>
      <c r="AF56" s="682"/>
      <c r="AG56" s="683"/>
      <c r="AH56" s="682"/>
      <c r="AI56" s="682"/>
      <c r="AJ56" s="675"/>
      <c r="AK56" s="684"/>
      <c r="AL56" s="675"/>
    </row>
    <row r="57" s="671" customFormat="1" ht="18.5" customHeight="1" spans="1:38">
      <c r="A57" s="687">
        <v>52</v>
      </c>
      <c r="B57" s="638" t="s">
        <v>546</v>
      </c>
      <c r="C57" s="688" t="s">
        <v>512</v>
      </c>
      <c r="D57" s="689" t="s">
        <v>513</v>
      </c>
      <c r="E57" s="690" t="s">
        <v>263</v>
      </c>
      <c r="F57" s="691">
        <v>1</v>
      </c>
      <c r="G57" s="657">
        <v>40337</v>
      </c>
      <c r="H57" s="657">
        <v>40337</v>
      </c>
      <c r="I57" s="658">
        <v>2510</v>
      </c>
      <c r="J57" s="658">
        <v>75.3</v>
      </c>
      <c r="K57" s="664"/>
      <c r="L57" s="664"/>
      <c r="M57" s="664"/>
      <c r="N57" s="664">
        <v>100</v>
      </c>
      <c r="O57" s="700">
        <v>32.8</v>
      </c>
      <c r="P57" s="701"/>
      <c r="Q57" s="587"/>
      <c r="R57" s="675"/>
      <c r="S57" s="673"/>
      <c r="T57" s="673"/>
      <c r="U57" s="673"/>
      <c r="V57" s="673"/>
      <c r="W57" s="673"/>
      <c r="X57" s="673"/>
      <c r="Y57" s="673"/>
      <c r="Z57" s="675"/>
      <c r="AA57" s="675"/>
      <c r="AB57" s="681"/>
      <c r="AC57" s="673"/>
      <c r="AD57" s="682"/>
      <c r="AE57" s="682"/>
      <c r="AF57" s="682"/>
      <c r="AG57" s="683"/>
      <c r="AH57" s="682"/>
      <c r="AI57" s="682"/>
      <c r="AJ57" s="675"/>
      <c r="AK57" s="684"/>
      <c r="AL57" s="675"/>
    </row>
    <row r="58" s="671" customFormat="1" ht="18.5" customHeight="1" spans="1:38">
      <c r="A58" s="687">
        <v>53</v>
      </c>
      <c r="B58" s="638" t="s">
        <v>547</v>
      </c>
      <c r="C58" s="688" t="s">
        <v>512</v>
      </c>
      <c r="D58" s="689" t="s">
        <v>513</v>
      </c>
      <c r="E58" s="690" t="s">
        <v>263</v>
      </c>
      <c r="F58" s="691">
        <v>1</v>
      </c>
      <c r="G58" s="657">
        <v>40337</v>
      </c>
      <c r="H58" s="657">
        <v>40337</v>
      </c>
      <c r="I58" s="658">
        <v>2510</v>
      </c>
      <c r="J58" s="658">
        <v>75.3</v>
      </c>
      <c r="K58" s="664"/>
      <c r="L58" s="664"/>
      <c r="M58" s="664"/>
      <c r="N58" s="664">
        <v>100</v>
      </c>
      <c r="O58" s="700">
        <v>32.8</v>
      </c>
      <c r="P58" s="701"/>
      <c r="Q58" s="587"/>
      <c r="R58" s="675"/>
      <c r="S58" s="673"/>
      <c r="T58" s="673"/>
      <c r="U58" s="673"/>
      <c r="V58" s="673"/>
      <c r="W58" s="673"/>
      <c r="X58" s="673"/>
      <c r="Y58" s="673"/>
      <c r="Z58" s="675"/>
      <c r="AA58" s="675"/>
      <c r="AB58" s="681"/>
      <c r="AC58" s="673"/>
      <c r="AD58" s="682"/>
      <c r="AE58" s="682"/>
      <c r="AF58" s="682"/>
      <c r="AG58" s="683"/>
      <c r="AH58" s="682"/>
      <c r="AI58" s="682"/>
      <c r="AJ58" s="675"/>
      <c r="AK58" s="684"/>
      <c r="AL58" s="675"/>
    </row>
    <row r="59" s="671" customFormat="1" ht="18.5" customHeight="1" spans="1:38">
      <c r="A59" s="687">
        <v>54</v>
      </c>
      <c r="B59" s="638" t="s">
        <v>548</v>
      </c>
      <c r="C59" s="688" t="s">
        <v>512</v>
      </c>
      <c r="D59" s="689" t="s">
        <v>513</v>
      </c>
      <c r="E59" s="690" t="s">
        <v>263</v>
      </c>
      <c r="F59" s="691">
        <v>1</v>
      </c>
      <c r="G59" s="657">
        <v>40337</v>
      </c>
      <c r="H59" s="657">
        <v>40337</v>
      </c>
      <c r="I59" s="658">
        <v>2510</v>
      </c>
      <c r="J59" s="658">
        <v>75.3</v>
      </c>
      <c r="K59" s="664"/>
      <c r="L59" s="664"/>
      <c r="M59" s="664"/>
      <c r="N59" s="664">
        <v>100</v>
      </c>
      <c r="O59" s="700">
        <v>32.8</v>
      </c>
      <c r="P59" s="701"/>
      <c r="Q59" s="587"/>
      <c r="R59" s="675"/>
      <c r="S59" s="673"/>
      <c r="T59" s="673"/>
      <c r="U59" s="673"/>
      <c r="V59" s="673"/>
      <c r="W59" s="673"/>
      <c r="X59" s="673"/>
      <c r="Y59" s="673"/>
      <c r="Z59" s="675"/>
      <c r="AA59" s="675"/>
      <c r="AB59" s="681"/>
      <c r="AC59" s="673"/>
      <c r="AD59" s="682"/>
      <c r="AE59" s="682"/>
      <c r="AF59" s="682"/>
      <c r="AG59" s="683"/>
      <c r="AH59" s="682"/>
      <c r="AI59" s="682"/>
      <c r="AJ59" s="675"/>
      <c r="AK59" s="684"/>
      <c r="AL59" s="675"/>
    </row>
    <row r="60" s="671" customFormat="1" ht="18.5" customHeight="1" spans="1:38">
      <c r="A60" s="687">
        <v>55</v>
      </c>
      <c r="B60" s="638" t="s">
        <v>549</v>
      </c>
      <c r="C60" s="688" t="s">
        <v>512</v>
      </c>
      <c r="D60" s="689" t="s">
        <v>513</v>
      </c>
      <c r="E60" s="690" t="s">
        <v>263</v>
      </c>
      <c r="F60" s="691">
        <v>1</v>
      </c>
      <c r="G60" s="657">
        <v>40337</v>
      </c>
      <c r="H60" s="657">
        <v>40337</v>
      </c>
      <c r="I60" s="658">
        <v>2510</v>
      </c>
      <c r="J60" s="658">
        <v>75.3</v>
      </c>
      <c r="K60" s="664"/>
      <c r="L60" s="664"/>
      <c r="M60" s="664"/>
      <c r="N60" s="664">
        <v>100</v>
      </c>
      <c r="O60" s="700">
        <v>32.8</v>
      </c>
      <c r="P60" s="701"/>
      <c r="Q60" s="587"/>
      <c r="R60" s="675"/>
      <c r="S60" s="673"/>
      <c r="T60" s="673"/>
      <c r="U60" s="673"/>
      <c r="V60" s="673"/>
      <c r="W60" s="673"/>
      <c r="X60" s="673"/>
      <c r="Y60" s="673"/>
      <c r="Z60" s="675"/>
      <c r="AA60" s="675"/>
      <c r="AB60" s="681"/>
      <c r="AC60" s="673"/>
      <c r="AD60" s="682"/>
      <c r="AE60" s="682"/>
      <c r="AF60" s="682"/>
      <c r="AG60" s="683"/>
      <c r="AH60" s="682"/>
      <c r="AI60" s="682"/>
      <c r="AJ60" s="675"/>
      <c r="AK60" s="684"/>
      <c r="AL60" s="675"/>
    </row>
    <row r="61" s="671" customFormat="1" ht="18.5" customHeight="1" spans="1:38">
      <c r="A61" s="687">
        <v>56</v>
      </c>
      <c r="B61" s="638" t="s">
        <v>550</v>
      </c>
      <c r="C61" s="688" t="s">
        <v>512</v>
      </c>
      <c r="D61" s="689" t="s">
        <v>513</v>
      </c>
      <c r="E61" s="690" t="s">
        <v>263</v>
      </c>
      <c r="F61" s="691">
        <v>1</v>
      </c>
      <c r="G61" s="657">
        <v>40337</v>
      </c>
      <c r="H61" s="657">
        <v>40337</v>
      </c>
      <c r="I61" s="658">
        <v>2510</v>
      </c>
      <c r="J61" s="658">
        <v>75.3</v>
      </c>
      <c r="K61" s="664"/>
      <c r="L61" s="664"/>
      <c r="M61" s="664"/>
      <c r="N61" s="664">
        <v>100</v>
      </c>
      <c r="O61" s="700">
        <v>32.8</v>
      </c>
      <c r="P61" s="701"/>
      <c r="Q61" s="587"/>
      <c r="R61" s="675"/>
      <c r="S61" s="673"/>
      <c r="T61" s="673"/>
      <c r="U61" s="673"/>
      <c r="V61" s="673"/>
      <c r="W61" s="673"/>
      <c r="X61" s="673"/>
      <c r="Y61" s="673"/>
      <c r="Z61" s="675"/>
      <c r="AA61" s="675"/>
      <c r="AB61" s="681"/>
      <c r="AC61" s="673"/>
      <c r="AD61" s="682"/>
      <c r="AE61" s="682"/>
      <c r="AF61" s="682"/>
      <c r="AG61" s="683"/>
      <c r="AH61" s="682"/>
      <c r="AI61" s="682"/>
      <c r="AJ61" s="675"/>
      <c r="AK61" s="684"/>
      <c r="AL61" s="675"/>
    </row>
    <row r="62" s="671" customFormat="1" ht="18.5" customHeight="1" spans="1:38">
      <c r="A62" s="687">
        <v>57</v>
      </c>
      <c r="B62" s="638" t="s">
        <v>551</v>
      </c>
      <c r="C62" s="688" t="s">
        <v>512</v>
      </c>
      <c r="D62" s="689" t="s">
        <v>513</v>
      </c>
      <c r="E62" s="690" t="s">
        <v>263</v>
      </c>
      <c r="F62" s="691">
        <v>1</v>
      </c>
      <c r="G62" s="657">
        <v>40337</v>
      </c>
      <c r="H62" s="657">
        <v>40337</v>
      </c>
      <c r="I62" s="658">
        <v>2510</v>
      </c>
      <c r="J62" s="658">
        <v>75.3</v>
      </c>
      <c r="K62" s="664"/>
      <c r="L62" s="664"/>
      <c r="M62" s="664"/>
      <c r="N62" s="664">
        <v>100</v>
      </c>
      <c r="O62" s="700">
        <v>32.8</v>
      </c>
      <c r="P62" s="701"/>
      <c r="Q62" s="587"/>
      <c r="R62" s="675"/>
      <c r="S62" s="673"/>
      <c r="T62" s="673"/>
      <c r="U62" s="673"/>
      <c r="V62" s="673"/>
      <c r="W62" s="673"/>
      <c r="X62" s="673"/>
      <c r="Y62" s="673"/>
      <c r="Z62" s="675"/>
      <c r="AA62" s="675"/>
      <c r="AB62" s="681"/>
      <c r="AC62" s="673"/>
      <c r="AD62" s="682"/>
      <c r="AE62" s="682"/>
      <c r="AF62" s="682"/>
      <c r="AG62" s="683"/>
      <c r="AH62" s="682"/>
      <c r="AI62" s="682"/>
      <c r="AJ62" s="675"/>
      <c r="AK62" s="684"/>
      <c r="AL62" s="675"/>
    </row>
    <row r="63" s="671" customFormat="1" ht="18.5" customHeight="1" spans="1:38">
      <c r="A63" s="687">
        <v>58</v>
      </c>
      <c r="B63" s="638" t="s">
        <v>552</v>
      </c>
      <c r="C63" s="688" t="s">
        <v>512</v>
      </c>
      <c r="D63" s="689" t="s">
        <v>513</v>
      </c>
      <c r="E63" s="690" t="s">
        <v>263</v>
      </c>
      <c r="F63" s="691">
        <v>1</v>
      </c>
      <c r="G63" s="657">
        <v>40337</v>
      </c>
      <c r="H63" s="657">
        <v>40337</v>
      </c>
      <c r="I63" s="658">
        <v>2510</v>
      </c>
      <c r="J63" s="658">
        <v>75.3</v>
      </c>
      <c r="K63" s="664"/>
      <c r="L63" s="664"/>
      <c r="M63" s="664"/>
      <c r="N63" s="664">
        <v>100</v>
      </c>
      <c r="O63" s="700">
        <v>32.8</v>
      </c>
      <c r="P63" s="701"/>
      <c r="Q63" s="587"/>
      <c r="R63" s="675"/>
      <c r="S63" s="673"/>
      <c r="T63" s="673"/>
      <c r="U63" s="673"/>
      <c r="V63" s="673"/>
      <c r="W63" s="673"/>
      <c r="X63" s="673"/>
      <c r="Y63" s="673"/>
      <c r="Z63" s="675"/>
      <c r="AA63" s="675"/>
      <c r="AB63" s="681"/>
      <c r="AC63" s="673"/>
      <c r="AD63" s="682"/>
      <c r="AE63" s="682"/>
      <c r="AF63" s="682"/>
      <c r="AG63" s="683"/>
      <c r="AH63" s="682"/>
      <c r="AI63" s="682"/>
      <c r="AJ63" s="675"/>
      <c r="AK63" s="684"/>
      <c r="AL63" s="675"/>
    </row>
    <row r="64" s="671" customFormat="1" ht="18.5" customHeight="1" spans="1:38">
      <c r="A64" s="687">
        <v>59</v>
      </c>
      <c r="B64" s="638" t="s">
        <v>553</v>
      </c>
      <c r="C64" s="688" t="s">
        <v>512</v>
      </c>
      <c r="D64" s="689" t="s">
        <v>513</v>
      </c>
      <c r="E64" s="690" t="s">
        <v>263</v>
      </c>
      <c r="F64" s="691">
        <v>1</v>
      </c>
      <c r="G64" s="657">
        <v>40337</v>
      </c>
      <c r="H64" s="657">
        <v>40337</v>
      </c>
      <c r="I64" s="658">
        <v>2510</v>
      </c>
      <c r="J64" s="658">
        <v>75.3</v>
      </c>
      <c r="K64" s="664"/>
      <c r="L64" s="664"/>
      <c r="M64" s="664"/>
      <c r="N64" s="664">
        <v>100</v>
      </c>
      <c r="O64" s="700">
        <v>32.8</v>
      </c>
      <c r="P64" s="701"/>
      <c r="Q64" s="587"/>
      <c r="R64" s="675"/>
      <c r="S64" s="673"/>
      <c r="T64" s="673"/>
      <c r="U64" s="673"/>
      <c r="V64" s="673"/>
      <c r="W64" s="673"/>
      <c r="X64" s="673"/>
      <c r="Y64" s="673"/>
      <c r="Z64" s="675"/>
      <c r="AA64" s="675"/>
      <c r="AB64" s="681"/>
      <c r="AC64" s="673"/>
      <c r="AD64" s="682"/>
      <c r="AE64" s="682"/>
      <c r="AF64" s="682"/>
      <c r="AG64" s="683"/>
      <c r="AH64" s="682"/>
      <c r="AI64" s="682"/>
      <c r="AJ64" s="675"/>
      <c r="AK64" s="684"/>
      <c r="AL64" s="675"/>
    </row>
    <row r="65" s="671" customFormat="1" ht="18.5" customHeight="1" spans="1:38">
      <c r="A65" s="687">
        <v>60</v>
      </c>
      <c r="B65" s="638" t="s">
        <v>554</v>
      </c>
      <c r="C65" s="688" t="s">
        <v>512</v>
      </c>
      <c r="D65" s="689" t="s">
        <v>513</v>
      </c>
      <c r="E65" s="690" t="s">
        <v>263</v>
      </c>
      <c r="F65" s="691">
        <v>1</v>
      </c>
      <c r="G65" s="657">
        <v>40337</v>
      </c>
      <c r="H65" s="657">
        <v>40337</v>
      </c>
      <c r="I65" s="658">
        <v>2510</v>
      </c>
      <c r="J65" s="658">
        <v>75.3</v>
      </c>
      <c r="K65" s="664"/>
      <c r="L65" s="664"/>
      <c r="M65" s="664"/>
      <c r="N65" s="664">
        <v>100</v>
      </c>
      <c r="O65" s="700">
        <v>32.8</v>
      </c>
      <c r="P65" s="701"/>
      <c r="Q65" s="587"/>
      <c r="R65" s="675"/>
      <c r="S65" s="673"/>
      <c r="T65" s="673"/>
      <c r="U65" s="673"/>
      <c r="V65" s="673"/>
      <c r="W65" s="673"/>
      <c r="X65" s="673"/>
      <c r="Y65" s="673"/>
      <c r="Z65" s="675"/>
      <c r="AA65" s="675"/>
      <c r="AB65" s="681"/>
      <c r="AC65" s="673"/>
      <c r="AD65" s="682"/>
      <c r="AE65" s="682"/>
      <c r="AF65" s="682"/>
      <c r="AG65" s="683"/>
      <c r="AH65" s="682"/>
      <c r="AI65" s="682"/>
      <c r="AJ65" s="675"/>
      <c r="AK65" s="684"/>
      <c r="AL65" s="675"/>
    </row>
    <row r="66" s="671" customFormat="1" ht="18.5" customHeight="1" spans="1:38">
      <c r="A66" s="687">
        <v>61</v>
      </c>
      <c r="B66" s="638" t="s">
        <v>555</v>
      </c>
      <c r="C66" s="688" t="s">
        <v>512</v>
      </c>
      <c r="D66" s="689" t="s">
        <v>513</v>
      </c>
      <c r="E66" s="690" t="s">
        <v>263</v>
      </c>
      <c r="F66" s="691">
        <v>1</v>
      </c>
      <c r="G66" s="657">
        <v>40337</v>
      </c>
      <c r="H66" s="657">
        <v>40337</v>
      </c>
      <c r="I66" s="658">
        <v>2510</v>
      </c>
      <c r="J66" s="658">
        <v>75.3</v>
      </c>
      <c r="K66" s="664"/>
      <c r="L66" s="664"/>
      <c r="M66" s="664"/>
      <c r="N66" s="664">
        <v>100</v>
      </c>
      <c r="O66" s="700">
        <v>32.8</v>
      </c>
      <c r="P66" s="701"/>
      <c r="Q66" s="587"/>
      <c r="R66" s="675"/>
      <c r="S66" s="673"/>
      <c r="T66" s="673"/>
      <c r="U66" s="673"/>
      <c r="V66" s="673"/>
      <c r="W66" s="673"/>
      <c r="X66" s="673"/>
      <c r="Y66" s="673"/>
      <c r="Z66" s="675"/>
      <c r="AA66" s="675"/>
      <c r="AB66" s="681"/>
      <c r="AC66" s="673"/>
      <c r="AD66" s="682"/>
      <c r="AE66" s="682"/>
      <c r="AF66" s="682"/>
      <c r="AG66" s="683"/>
      <c r="AH66" s="682"/>
      <c r="AI66" s="682"/>
      <c r="AJ66" s="675"/>
      <c r="AK66" s="684"/>
      <c r="AL66" s="675"/>
    </row>
    <row r="67" s="671" customFormat="1" ht="18.5" customHeight="1" spans="1:38">
      <c r="A67" s="687">
        <v>62</v>
      </c>
      <c r="B67" s="638" t="s">
        <v>556</v>
      </c>
      <c r="C67" s="688" t="s">
        <v>512</v>
      </c>
      <c r="D67" s="689" t="s">
        <v>513</v>
      </c>
      <c r="E67" s="690" t="s">
        <v>263</v>
      </c>
      <c r="F67" s="691">
        <v>1</v>
      </c>
      <c r="G67" s="657">
        <v>40337</v>
      </c>
      <c r="H67" s="657">
        <v>40337</v>
      </c>
      <c r="I67" s="658">
        <v>2510</v>
      </c>
      <c r="J67" s="658">
        <v>75.3</v>
      </c>
      <c r="K67" s="664"/>
      <c r="L67" s="664"/>
      <c r="M67" s="664"/>
      <c r="N67" s="664">
        <v>100</v>
      </c>
      <c r="O67" s="700">
        <v>32.8</v>
      </c>
      <c r="P67" s="701"/>
      <c r="Q67" s="587"/>
      <c r="R67" s="675"/>
      <c r="S67" s="673"/>
      <c r="T67" s="673"/>
      <c r="U67" s="673"/>
      <c r="V67" s="673"/>
      <c r="W67" s="673"/>
      <c r="X67" s="673"/>
      <c r="Y67" s="673"/>
      <c r="Z67" s="675"/>
      <c r="AA67" s="675"/>
      <c r="AB67" s="681"/>
      <c r="AC67" s="673"/>
      <c r="AD67" s="682"/>
      <c r="AE67" s="682"/>
      <c r="AF67" s="682"/>
      <c r="AG67" s="683"/>
      <c r="AH67" s="682"/>
      <c r="AI67" s="682"/>
      <c r="AJ67" s="675"/>
      <c r="AK67" s="684"/>
      <c r="AL67" s="675"/>
    </row>
    <row r="68" s="671" customFormat="1" ht="18.5" customHeight="1" spans="1:38">
      <c r="A68" s="687">
        <v>63</v>
      </c>
      <c r="B68" s="638" t="s">
        <v>557</v>
      </c>
      <c r="C68" s="688" t="s">
        <v>512</v>
      </c>
      <c r="D68" s="689" t="s">
        <v>513</v>
      </c>
      <c r="E68" s="690" t="s">
        <v>263</v>
      </c>
      <c r="F68" s="691">
        <v>1</v>
      </c>
      <c r="G68" s="657">
        <v>40337</v>
      </c>
      <c r="H68" s="657">
        <v>40337</v>
      </c>
      <c r="I68" s="658">
        <v>2510</v>
      </c>
      <c r="J68" s="658">
        <v>75.3</v>
      </c>
      <c r="K68" s="664"/>
      <c r="L68" s="664"/>
      <c r="M68" s="664"/>
      <c r="N68" s="664">
        <v>100</v>
      </c>
      <c r="O68" s="700">
        <v>32.8</v>
      </c>
      <c r="P68" s="701"/>
      <c r="Q68" s="587"/>
      <c r="R68" s="675"/>
      <c r="S68" s="673"/>
      <c r="T68" s="673"/>
      <c r="U68" s="673"/>
      <c r="V68" s="673"/>
      <c r="W68" s="673"/>
      <c r="X68" s="673"/>
      <c r="Y68" s="673"/>
      <c r="Z68" s="675"/>
      <c r="AA68" s="675"/>
      <c r="AB68" s="681"/>
      <c r="AC68" s="673"/>
      <c r="AD68" s="682"/>
      <c r="AE68" s="682"/>
      <c r="AF68" s="682"/>
      <c r="AG68" s="683"/>
      <c r="AH68" s="682"/>
      <c r="AI68" s="682"/>
      <c r="AJ68" s="675"/>
      <c r="AK68" s="684"/>
      <c r="AL68" s="675"/>
    </row>
    <row r="69" s="671" customFormat="1" ht="18.5" customHeight="1" spans="1:38">
      <c r="A69" s="687">
        <v>64</v>
      </c>
      <c r="B69" s="638" t="s">
        <v>558</v>
      </c>
      <c r="C69" s="688" t="s">
        <v>512</v>
      </c>
      <c r="D69" s="689" t="s">
        <v>513</v>
      </c>
      <c r="E69" s="690" t="s">
        <v>263</v>
      </c>
      <c r="F69" s="691">
        <v>1</v>
      </c>
      <c r="G69" s="657">
        <v>40337</v>
      </c>
      <c r="H69" s="657">
        <v>40337</v>
      </c>
      <c r="I69" s="658">
        <v>2510</v>
      </c>
      <c r="J69" s="658">
        <v>75.3</v>
      </c>
      <c r="K69" s="664"/>
      <c r="L69" s="664"/>
      <c r="M69" s="664"/>
      <c r="N69" s="664">
        <v>100</v>
      </c>
      <c r="O69" s="700">
        <v>32.8</v>
      </c>
      <c r="P69" s="701"/>
      <c r="Q69" s="587"/>
      <c r="R69" s="675"/>
      <c r="S69" s="673"/>
      <c r="T69" s="673"/>
      <c r="U69" s="673"/>
      <c r="V69" s="673"/>
      <c r="W69" s="673"/>
      <c r="X69" s="673"/>
      <c r="Y69" s="673"/>
      <c r="Z69" s="675"/>
      <c r="AA69" s="675"/>
      <c r="AB69" s="681"/>
      <c r="AC69" s="673"/>
      <c r="AD69" s="682"/>
      <c r="AE69" s="682"/>
      <c r="AF69" s="682"/>
      <c r="AG69" s="683"/>
      <c r="AH69" s="682"/>
      <c r="AI69" s="682"/>
      <c r="AJ69" s="675"/>
      <c r="AK69" s="684"/>
      <c r="AL69" s="675"/>
    </row>
    <row r="70" s="671" customFormat="1" ht="18.5" customHeight="1" spans="1:38">
      <c r="A70" s="687">
        <v>65</v>
      </c>
      <c r="B70" s="638" t="s">
        <v>559</v>
      </c>
      <c r="C70" s="688" t="s">
        <v>512</v>
      </c>
      <c r="D70" s="689" t="s">
        <v>513</v>
      </c>
      <c r="E70" s="690" t="s">
        <v>263</v>
      </c>
      <c r="F70" s="691">
        <v>1</v>
      </c>
      <c r="G70" s="657">
        <v>40337</v>
      </c>
      <c r="H70" s="657">
        <v>40337</v>
      </c>
      <c r="I70" s="658">
        <v>2510</v>
      </c>
      <c r="J70" s="658">
        <v>75.3</v>
      </c>
      <c r="K70" s="664"/>
      <c r="L70" s="664"/>
      <c r="M70" s="664"/>
      <c r="N70" s="664">
        <v>100</v>
      </c>
      <c r="O70" s="700">
        <v>32.8</v>
      </c>
      <c r="P70" s="701"/>
      <c r="Q70" s="587"/>
      <c r="R70" s="675"/>
      <c r="S70" s="673"/>
      <c r="T70" s="673"/>
      <c r="U70" s="673"/>
      <c r="V70" s="673"/>
      <c r="W70" s="673"/>
      <c r="X70" s="673"/>
      <c r="Y70" s="673"/>
      <c r="Z70" s="675"/>
      <c r="AA70" s="675"/>
      <c r="AB70" s="681"/>
      <c r="AC70" s="673"/>
      <c r="AD70" s="682"/>
      <c r="AE70" s="682"/>
      <c r="AF70" s="682"/>
      <c r="AG70" s="683"/>
      <c r="AH70" s="682"/>
      <c r="AI70" s="682"/>
      <c r="AJ70" s="675"/>
      <c r="AK70" s="684"/>
      <c r="AL70" s="675"/>
    </row>
    <row r="71" s="671" customFormat="1" ht="18.5" customHeight="1" spans="1:38">
      <c r="A71" s="687">
        <v>66</v>
      </c>
      <c r="B71" s="638" t="s">
        <v>560</v>
      </c>
      <c r="C71" s="688" t="s">
        <v>512</v>
      </c>
      <c r="D71" s="689" t="s">
        <v>513</v>
      </c>
      <c r="E71" s="690" t="s">
        <v>263</v>
      </c>
      <c r="F71" s="691">
        <v>1</v>
      </c>
      <c r="G71" s="657">
        <v>40337</v>
      </c>
      <c r="H71" s="657">
        <v>40337</v>
      </c>
      <c r="I71" s="658">
        <v>2510</v>
      </c>
      <c r="J71" s="658">
        <v>75.3</v>
      </c>
      <c r="K71" s="664"/>
      <c r="L71" s="664"/>
      <c r="M71" s="664"/>
      <c r="N71" s="664">
        <v>100</v>
      </c>
      <c r="O71" s="700">
        <v>32.8</v>
      </c>
      <c r="P71" s="701"/>
      <c r="Q71" s="587"/>
      <c r="R71" s="675"/>
      <c r="S71" s="673"/>
      <c r="T71" s="673"/>
      <c r="U71" s="673"/>
      <c r="V71" s="673"/>
      <c r="W71" s="673"/>
      <c r="X71" s="673"/>
      <c r="Y71" s="673"/>
      <c r="Z71" s="675"/>
      <c r="AA71" s="675"/>
      <c r="AB71" s="681"/>
      <c r="AC71" s="673"/>
      <c r="AD71" s="682"/>
      <c r="AE71" s="682"/>
      <c r="AF71" s="682"/>
      <c r="AG71" s="683"/>
      <c r="AH71" s="682"/>
      <c r="AI71" s="682"/>
      <c r="AJ71" s="675"/>
      <c r="AK71" s="684"/>
      <c r="AL71" s="675"/>
    </row>
    <row r="72" s="671" customFormat="1" ht="18.5" customHeight="1" spans="1:38">
      <c r="A72" s="687">
        <v>67</v>
      </c>
      <c r="B72" s="638" t="s">
        <v>561</v>
      </c>
      <c r="C72" s="688" t="s">
        <v>512</v>
      </c>
      <c r="D72" s="689" t="s">
        <v>513</v>
      </c>
      <c r="E72" s="690" t="s">
        <v>263</v>
      </c>
      <c r="F72" s="691">
        <v>1</v>
      </c>
      <c r="G72" s="657">
        <v>40337</v>
      </c>
      <c r="H72" s="657">
        <v>40337</v>
      </c>
      <c r="I72" s="658">
        <v>2510</v>
      </c>
      <c r="J72" s="658">
        <v>75.3</v>
      </c>
      <c r="K72" s="664"/>
      <c r="L72" s="664"/>
      <c r="M72" s="664"/>
      <c r="N72" s="664">
        <v>100</v>
      </c>
      <c r="O72" s="700">
        <v>32.8</v>
      </c>
      <c r="P72" s="701"/>
      <c r="Q72" s="587"/>
      <c r="R72" s="675"/>
      <c r="S72" s="673"/>
      <c r="T72" s="673"/>
      <c r="U72" s="673"/>
      <c r="V72" s="673"/>
      <c r="W72" s="673"/>
      <c r="X72" s="673"/>
      <c r="Y72" s="673"/>
      <c r="Z72" s="675"/>
      <c r="AA72" s="675"/>
      <c r="AB72" s="681"/>
      <c r="AC72" s="673"/>
      <c r="AD72" s="682"/>
      <c r="AE72" s="682"/>
      <c r="AF72" s="682"/>
      <c r="AG72" s="683"/>
      <c r="AH72" s="682"/>
      <c r="AI72" s="682"/>
      <c r="AJ72" s="675"/>
      <c r="AK72" s="684"/>
      <c r="AL72" s="675"/>
    </row>
    <row r="73" s="671" customFormat="1" ht="18.5" customHeight="1" spans="1:38">
      <c r="A73" s="687">
        <v>68</v>
      </c>
      <c r="B73" s="638" t="s">
        <v>562</v>
      </c>
      <c r="C73" s="688" t="s">
        <v>512</v>
      </c>
      <c r="D73" s="689" t="s">
        <v>513</v>
      </c>
      <c r="E73" s="690" t="s">
        <v>263</v>
      </c>
      <c r="F73" s="691">
        <v>1</v>
      </c>
      <c r="G73" s="657">
        <v>40337</v>
      </c>
      <c r="H73" s="657">
        <v>40337</v>
      </c>
      <c r="I73" s="658">
        <v>2510</v>
      </c>
      <c r="J73" s="658">
        <v>75.3</v>
      </c>
      <c r="K73" s="664"/>
      <c r="L73" s="664"/>
      <c r="M73" s="664"/>
      <c r="N73" s="664">
        <v>100</v>
      </c>
      <c r="O73" s="700">
        <v>32.8</v>
      </c>
      <c r="P73" s="701"/>
      <c r="Q73" s="587"/>
      <c r="R73" s="675"/>
      <c r="S73" s="673"/>
      <c r="T73" s="673"/>
      <c r="U73" s="673"/>
      <c r="V73" s="673"/>
      <c r="W73" s="673"/>
      <c r="X73" s="673"/>
      <c r="Y73" s="673"/>
      <c r="Z73" s="675"/>
      <c r="AA73" s="675"/>
      <c r="AB73" s="681"/>
      <c r="AC73" s="673"/>
      <c r="AD73" s="682"/>
      <c r="AE73" s="682"/>
      <c r="AF73" s="682"/>
      <c r="AG73" s="683"/>
      <c r="AH73" s="682"/>
      <c r="AI73" s="682"/>
      <c r="AJ73" s="675"/>
      <c r="AK73" s="684"/>
      <c r="AL73" s="675"/>
    </row>
    <row r="74" s="671" customFormat="1" ht="18.5" customHeight="1" spans="1:38">
      <c r="A74" s="687">
        <v>69</v>
      </c>
      <c r="B74" s="638" t="s">
        <v>563</v>
      </c>
      <c r="C74" s="688" t="s">
        <v>512</v>
      </c>
      <c r="D74" s="689" t="s">
        <v>513</v>
      </c>
      <c r="E74" s="690" t="s">
        <v>263</v>
      </c>
      <c r="F74" s="691">
        <v>1</v>
      </c>
      <c r="G74" s="657">
        <v>40337</v>
      </c>
      <c r="H74" s="657">
        <v>40337</v>
      </c>
      <c r="I74" s="658">
        <v>2510</v>
      </c>
      <c r="J74" s="658">
        <v>75.3</v>
      </c>
      <c r="K74" s="664"/>
      <c r="L74" s="664"/>
      <c r="M74" s="664"/>
      <c r="N74" s="664">
        <v>100</v>
      </c>
      <c r="O74" s="700">
        <v>32.8</v>
      </c>
      <c r="P74" s="701"/>
      <c r="Q74" s="587"/>
      <c r="R74" s="675"/>
      <c r="S74" s="673"/>
      <c r="T74" s="673"/>
      <c r="U74" s="673"/>
      <c r="V74" s="673"/>
      <c r="W74" s="673"/>
      <c r="X74" s="673"/>
      <c r="Y74" s="673"/>
      <c r="Z74" s="675"/>
      <c r="AA74" s="675"/>
      <c r="AB74" s="681"/>
      <c r="AC74" s="673"/>
      <c r="AD74" s="682"/>
      <c r="AE74" s="682"/>
      <c r="AF74" s="682"/>
      <c r="AG74" s="683"/>
      <c r="AH74" s="682"/>
      <c r="AI74" s="682"/>
      <c r="AJ74" s="675"/>
      <c r="AK74" s="684"/>
      <c r="AL74" s="675"/>
    </row>
    <row r="75" s="671" customFormat="1" ht="18.5" customHeight="1" spans="1:38">
      <c r="A75" s="687">
        <v>70</v>
      </c>
      <c r="B75" s="638" t="s">
        <v>564</v>
      </c>
      <c r="C75" s="688" t="s">
        <v>512</v>
      </c>
      <c r="D75" s="689" t="s">
        <v>513</v>
      </c>
      <c r="E75" s="690" t="s">
        <v>263</v>
      </c>
      <c r="F75" s="691">
        <v>1</v>
      </c>
      <c r="G75" s="657">
        <v>40337</v>
      </c>
      <c r="H75" s="657">
        <v>40337</v>
      </c>
      <c r="I75" s="658">
        <v>2510</v>
      </c>
      <c r="J75" s="658">
        <v>75.3</v>
      </c>
      <c r="K75" s="664"/>
      <c r="L75" s="664"/>
      <c r="M75" s="664"/>
      <c r="N75" s="664">
        <v>100</v>
      </c>
      <c r="O75" s="700">
        <v>32.8</v>
      </c>
      <c r="P75" s="701"/>
      <c r="Q75" s="587"/>
      <c r="R75" s="675"/>
      <c r="S75" s="673"/>
      <c r="T75" s="673"/>
      <c r="U75" s="673"/>
      <c r="V75" s="673"/>
      <c r="W75" s="673"/>
      <c r="X75" s="673"/>
      <c r="Y75" s="673"/>
      <c r="Z75" s="675"/>
      <c r="AA75" s="675"/>
      <c r="AB75" s="681"/>
      <c r="AC75" s="673"/>
      <c r="AD75" s="682"/>
      <c r="AE75" s="682"/>
      <c r="AF75" s="682"/>
      <c r="AG75" s="683"/>
      <c r="AH75" s="682"/>
      <c r="AI75" s="682"/>
      <c r="AJ75" s="675"/>
      <c r="AK75" s="684"/>
      <c r="AL75" s="675"/>
    </row>
    <row r="76" s="671" customFormat="1" ht="18.5" customHeight="1" spans="1:38">
      <c r="A76" s="687">
        <v>71</v>
      </c>
      <c r="B76" s="638" t="s">
        <v>565</v>
      </c>
      <c r="C76" s="688" t="s">
        <v>512</v>
      </c>
      <c r="D76" s="689" t="s">
        <v>513</v>
      </c>
      <c r="E76" s="690" t="s">
        <v>263</v>
      </c>
      <c r="F76" s="691">
        <v>1</v>
      </c>
      <c r="G76" s="657">
        <v>40337</v>
      </c>
      <c r="H76" s="657">
        <v>40337</v>
      </c>
      <c r="I76" s="658">
        <v>2510</v>
      </c>
      <c r="J76" s="658">
        <v>75.3</v>
      </c>
      <c r="K76" s="664"/>
      <c r="L76" s="664"/>
      <c r="M76" s="664"/>
      <c r="N76" s="664">
        <v>100</v>
      </c>
      <c r="O76" s="700">
        <v>32.8</v>
      </c>
      <c r="P76" s="701"/>
      <c r="Q76" s="587"/>
      <c r="R76" s="675"/>
      <c r="S76" s="673"/>
      <c r="T76" s="673"/>
      <c r="U76" s="673"/>
      <c r="V76" s="673"/>
      <c r="W76" s="673"/>
      <c r="X76" s="673"/>
      <c r="Y76" s="673"/>
      <c r="Z76" s="675"/>
      <c r="AA76" s="675"/>
      <c r="AB76" s="681"/>
      <c r="AC76" s="673"/>
      <c r="AD76" s="682"/>
      <c r="AE76" s="682"/>
      <c r="AF76" s="682"/>
      <c r="AG76" s="683"/>
      <c r="AH76" s="682"/>
      <c r="AI76" s="682"/>
      <c r="AJ76" s="675"/>
      <c r="AK76" s="684"/>
      <c r="AL76" s="675"/>
    </row>
    <row r="77" s="671" customFormat="1" ht="18.5" customHeight="1" spans="1:38">
      <c r="A77" s="687">
        <v>72</v>
      </c>
      <c r="B77" s="638" t="s">
        <v>566</v>
      </c>
      <c r="C77" s="688" t="s">
        <v>512</v>
      </c>
      <c r="D77" s="689" t="s">
        <v>513</v>
      </c>
      <c r="E77" s="690" t="s">
        <v>263</v>
      </c>
      <c r="F77" s="691">
        <v>1</v>
      </c>
      <c r="G77" s="657">
        <v>40337</v>
      </c>
      <c r="H77" s="657">
        <v>40337</v>
      </c>
      <c r="I77" s="658">
        <v>2510</v>
      </c>
      <c r="J77" s="658">
        <v>75.3</v>
      </c>
      <c r="K77" s="664"/>
      <c r="L77" s="664"/>
      <c r="M77" s="664"/>
      <c r="N77" s="664">
        <v>100</v>
      </c>
      <c r="O77" s="700">
        <v>32.8</v>
      </c>
      <c r="P77" s="701"/>
      <c r="Q77" s="587"/>
      <c r="R77" s="675"/>
      <c r="S77" s="673"/>
      <c r="T77" s="673"/>
      <c r="U77" s="673"/>
      <c r="V77" s="673"/>
      <c r="W77" s="673"/>
      <c r="X77" s="673"/>
      <c r="Y77" s="673"/>
      <c r="Z77" s="675"/>
      <c r="AA77" s="675"/>
      <c r="AB77" s="681"/>
      <c r="AC77" s="673"/>
      <c r="AD77" s="682"/>
      <c r="AE77" s="682"/>
      <c r="AF77" s="682"/>
      <c r="AG77" s="683"/>
      <c r="AH77" s="682"/>
      <c r="AI77" s="682"/>
      <c r="AJ77" s="675"/>
      <c r="AK77" s="684"/>
      <c r="AL77" s="675"/>
    </row>
    <row r="78" s="671" customFormat="1" ht="18.5" customHeight="1" spans="1:38">
      <c r="A78" s="687">
        <v>73</v>
      </c>
      <c r="B78" s="638" t="s">
        <v>567</v>
      </c>
      <c r="C78" s="688" t="s">
        <v>512</v>
      </c>
      <c r="D78" s="689" t="s">
        <v>513</v>
      </c>
      <c r="E78" s="690" t="s">
        <v>263</v>
      </c>
      <c r="F78" s="691">
        <v>1</v>
      </c>
      <c r="G78" s="657">
        <v>40337</v>
      </c>
      <c r="H78" s="657">
        <v>40337</v>
      </c>
      <c r="I78" s="658">
        <v>2510</v>
      </c>
      <c r="J78" s="658">
        <v>75.3</v>
      </c>
      <c r="K78" s="664"/>
      <c r="L78" s="664"/>
      <c r="M78" s="664"/>
      <c r="N78" s="664">
        <v>100</v>
      </c>
      <c r="O78" s="700">
        <v>32.8</v>
      </c>
      <c r="P78" s="701"/>
      <c r="Q78" s="587"/>
      <c r="R78" s="675"/>
      <c r="S78" s="673"/>
      <c r="T78" s="673"/>
      <c r="U78" s="673"/>
      <c r="V78" s="673"/>
      <c r="W78" s="673"/>
      <c r="X78" s="673"/>
      <c r="Y78" s="673"/>
      <c r="Z78" s="675"/>
      <c r="AA78" s="675"/>
      <c r="AB78" s="681"/>
      <c r="AC78" s="673"/>
      <c r="AD78" s="682"/>
      <c r="AE78" s="682"/>
      <c r="AF78" s="682"/>
      <c r="AG78" s="683"/>
      <c r="AH78" s="682"/>
      <c r="AI78" s="682"/>
      <c r="AJ78" s="675"/>
      <c r="AK78" s="684"/>
      <c r="AL78" s="675"/>
    </row>
    <row r="79" s="671" customFormat="1" ht="18.5" customHeight="1" spans="1:38">
      <c r="A79" s="687">
        <v>74</v>
      </c>
      <c r="B79" s="638" t="s">
        <v>568</v>
      </c>
      <c r="C79" s="688" t="s">
        <v>512</v>
      </c>
      <c r="D79" s="689" t="s">
        <v>513</v>
      </c>
      <c r="E79" s="690" t="s">
        <v>263</v>
      </c>
      <c r="F79" s="691">
        <v>1</v>
      </c>
      <c r="G79" s="657">
        <v>40337</v>
      </c>
      <c r="H79" s="657">
        <v>40337</v>
      </c>
      <c r="I79" s="658">
        <v>2510</v>
      </c>
      <c r="J79" s="658">
        <v>75.3</v>
      </c>
      <c r="K79" s="664"/>
      <c r="L79" s="664"/>
      <c r="M79" s="664"/>
      <c r="N79" s="664">
        <v>100</v>
      </c>
      <c r="O79" s="700">
        <v>32.8</v>
      </c>
      <c r="P79" s="701"/>
      <c r="Q79" s="587"/>
      <c r="R79" s="675"/>
      <c r="S79" s="673"/>
      <c r="T79" s="673"/>
      <c r="U79" s="673"/>
      <c r="V79" s="673"/>
      <c r="W79" s="673"/>
      <c r="X79" s="673"/>
      <c r="Y79" s="673"/>
      <c r="Z79" s="675"/>
      <c r="AA79" s="675"/>
      <c r="AB79" s="681"/>
      <c r="AC79" s="673"/>
      <c r="AD79" s="682"/>
      <c r="AE79" s="682"/>
      <c r="AF79" s="682"/>
      <c r="AG79" s="683"/>
      <c r="AH79" s="682"/>
      <c r="AI79" s="682"/>
      <c r="AJ79" s="675"/>
      <c r="AK79" s="684"/>
      <c r="AL79" s="675"/>
    </row>
    <row r="80" s="671" customFormat="1" ht="18.5" customHeight="1" spans="1:38">
      <c r="A80" s="687">
        <v>75</v>
      </c>
      <c r="B80" s="638" t="s">
        <v>569</v>
      </c>
      <c r="C80" s="688" t="s">
        <v>512</v>
      </c>
      <c r="D80" s="689" t="s">
        <v>513</v>
      </c>
      <c r="E80" s="690" t="s">
        <v>263</v>
      </c>
      <c r="F80" s="691">
        <v>1</v>
      </c>
      <c r="G80" s="657">
        <v>40337</v>
      </c>
      <c r="H80" s="657">
        <v>40337</v>
      </c>
      <c r="I80" s="658">
        <v>2510</v>
      </c>
      <c r="J80" s="658">
        <v>75.3</v>
      </c>
      <c r="K80" s="664"/>
      <c r="L80" s="664"/>
      <c r="M80" s="664"/>
      <c r="N80" s="664">
        <v>100</v>
      </c>
      <c r="O80" s="700">
        <v>32.8</v>
      </c>
      <c r="P80" s="701"/>
      <c r="Q80" s="587"/>
      <c r="R80" s="675"/>
      <c r="S80" s="673"/>
      <c r="T80" s="673"/>
      <c r="U80" s="673"/>
      <c r="V80" s="673"/>
      <c r="W80" s="673"/>
      <c r="X80" s="673"/>
      <c r="Y80" s="673"/>
      <c r="Z80" s="675"/>
      <c r="AA80" s="675"/>
      <c r="AB80" s="681"/>
      <c r="AC80" s="673"/>
      <c r="AD80" s="682"/>
      <c r="AE80" s="682"/>
      <c r="AF80" s="682"/>
      <c r="AG80" s="683"/>
      <c r="AH80" s="682"/>
      <c r="AI80" s="682"/>
      <c r="AJ80" s="675"/>
      <c r="AK80" s="684"/>
      <c r="AL80" s="675"/>
    </row>
    <row r="81" s="671" customFormat="1" ht="18.5" customHeight="1" spans="1:38">
      <c r="A81" s="687">
        <v>76</v>
      </c>
      <c r="B81" s="638" t="s">
        <v>570</v>
      </c>
      <c r="C81" s="688" t="s">
        <v>512</v>
      </c>
      <c r="D81" s="689" t="s">
        <v>513</v>
      </c>
      <c r="E81" s="690" t="s">
        <v>263</v>
      </c>
      <c r="F81" s="691">
        <v>1</v>
      </c>
      <c r="G81" s="657">
        <v>40337</v>
      </c>
      <c r="H81" s="657">
        <v>40337</v>
      </c>
      <c r="I81" s="658">
        <v>2510</v>
      </c>
      <c r="J81" s="658">
        <v>75.3</v>
      </c>
      <c r="K81" s="664"/>
      <c r="L81" s="664"/>
      <c r="M81" s="664"/>
      <c r="N81" s="664">
        <v>100</v>
      </c>
      <c r="O81" s="700">
        <v>32.8</v>
      </c>
      <c r="P81" s="701"/>
      <c r="Q81" s="587"/>
      <c r="R81" s="675"/>
      <c r="S81" s="673"/>
      <c r="T81" s="673"/>
      <c r="U81" s="673"/>
      <c r="V81" s="673"/>
      <c r="W81" s="673"/>
      <c r="X81" s="673"/>
      <c r="Y81" s="673"/>
      <c r="Z81" s="675"/>
      <c r="AA81" s="675"/>
      <c r="AB81" s="681"/>
      <c r="AC81" s="673"/>
      <c r="AD81" s="682"/>
      <c r="AE81" s="682"/>
      <c r="AF81" s="682"/>
      <c r="AG81" s="683"/>
      <c r="AH81" s="682"/>
      <c r="AI81" s="682"/>
      <c r="AJ81" s="675"/>
      <c r="AK81" s="684"/>
      <c r="AL81" s="675"/>
    </row>
    <row r="82" s="671" customFormat="1" ht="18.5" customHeight="1" spans="1:38">
      <c r="A82" s="687">
        <v>77</v>
      </c>
      <c r="B82" s="638" t="s">
        <v>571</v>
      </c>
      <c r="C82" s="688" t="s">
        <v>512</v>
      </c>
      <c r="D82" s="689" t="s">
        <v>513</v>
      </c>
      <c r="E82" s="690" t="s">
        <v>263</v>
      </c>
      <c r="F82" s="691">
        <v>1</v>
      </c>
      <c r="G82" s="657">
        <v>40337</v>
      </c>
      <c r="H82" s="657">
        <v>40337</v>
      </c>
      <c r="I82" s="658">
        <v>2510</v>
      </c>
      <c r="J82" s="658">
        <v>75.3</v>
      </c>
      <c r="K82" s="664"/>
      <c r="L82" s="664"/>
      <c r="M82" s="664"/>
      <c r="N82" s="664">
        <v>100</v>
      </c>
      <c r="O82" s="700">
        <v>32.8</v>
      </c>
      <c r="P82" s="701"/>
      <c r="Q82" s="587"/>
      <c r="R82" s="675"/>
      <c r="S82" s="673"/>
      <c r="T82" s="673"/>
      <c r="U82" s="673"/>
      <c r="V82" s="673"/>
      <c r="W82" s="673"/>
      <c r="X82" s="673"/>
      <c r="Y82" s="673"/>
      <c r="Z82" s="675"/>
      <c r="AA82" s="675"/>
      <c r="AB82" s="681"/>
      <c r="AC82" s="673"/>
      <c r="AD82" s="682"/>
      <c r="AE82" s="682"/>
      <c r="AF82" s="682"/>
      <c r="AG82" s="683"/>
      <c r="AH82" s="682"/>
      <c r="AI82" s="682"/>
      <c r="AJ82" s="675"/>
      <c r="AK82" s="684"/>
      <c r="AL82" s="675"/>
    </row>
    <row r="83" s="671" customFormat="1" ht="18.5" customHeight="1" spans="1:38">
      <c r="A83" s="687">
        <v>78</v>
      </c>
      <c r="B83" s="638" t="s">
        <v>572</v>
      </c>
      <c r="C83" s="688" t="s">
        <v>512</v>
      </c>
      <c r="D83" s="689" t="s">
        <v>513</v>
      </c>
      <c r="E83" s="690" t="s">
        <v>263</v>
      </c>
      <c r="F83" s="691">
        <v>1</v>
      </c>
      <c r="G83" s="657">
        <v>40337</v>
      </c>
      <c r="H83" s="657">
        <v>40337</v>
      </c>
      <c r="I83" s="658">
        <v>2510</v>
      </c>
      <c r="J83" s="658">
        <v>75.3</v>
      </c>
      <c r="K83" s="664"/>
      <c r="L83" s="664"/>
      <c r="M83" s="664"/>
      <c r="N83" s="664">
        <v>100</v>
      </c>
      <c r="O83" s="700">
        <v>32.8</v>
      </c>
      <c r="P83" s="701"/>
      <c r="Q83" s="587"/>
      <c r="R83" s="675"/>
      <c r="S83" s="673"/>
      <c r="T83" s="673"/>
      <c r="U83" s="673"/>
      <c r="V83" s="673"/>
      <c r="W83" s="673"/>
      <c r="X83" s="673"/>
      <c r="Y83" s="673"/>
      <c r="Z83" s="675"/>
      <c r="AA83" s="675"/>
      <c r="AB83" s="681"/>
      <c r="AC83" s="673"/>
      <c r="AD83" s="682"/>
      <c r="AE83" s="682"/>
      <c r="AF83" s="682"/>
      <c r="AG83" s="683"/>
      <c r="AH83" s="682"/>
      <c r="AI83" s="682"/>
      <c r="AJ83" s="675"/>
      <c r="AK83" s="684"/>
      <c r="AL83" s="675"/>
    </row>
    <row r="84" s="671" customFormat="1" ht="18.5" customHeight="1" spans="1:38">
      <c r="A84" s="687">
        <v>79</v>
      </c>
      <c r="B84" s="638" t="s">
        <v>573</v>
      </c>
      <c r="C84" s="688" t="s">
        <v>512</v>
      </c>
      <c r="D84" s="689" t="s">
        <v>513</v>
      </c>
      <c r="E84" s="690" t="s">
        <v>263</v>
      </c>
      <c r="F84" s="691">
        <v>1</v>
      </c>
      <c r="G84" s="657">
        <v>40337</v>
      </c>
      <c r="H84" s="657">
        <v>40337</v>
      </c>
      <c r="I84" s="658">
        <v>2510</v>
      </c>
      <c r="J84" s="658">
        <v>75.3</v>
      </c>
      <c r="K84" s="664"/>
      <c r="L84" s="664"/>
      <c r="M84" s="664"/>
      <c r="N84" s="664">
        <v>100</v>
      </c>
      <c r="O84" s="700">
        <v>32.8</v>
      </c>
      <c r="P84" s="701"/>
      <c r="Q84" s="587"/>
      <c r="R84" s="675"/>
      <c r="S84" s="673"/>
      <c r="T84" s="673"/>
      <c r="U84" s="673"/>
      <c r="V84" s="673"/>
      <c r="W84" s="673"/>
      <c r="X84" s="673"/>
      <c r="Y84" s="673"/>
      <c r="Z84" s="675"/>
      <c r="AA84" s="675"/>
      <c r="AB84" s="681"/>
      <c r="AC84" s="673"/>
      <c r="AD84" s="682"/>
      <c r="AE84" s="682"/>
      <c r="AF84" s="682"/>
      <c r="AG84" s="683"/>
      <c r="AH84" s="682"/>
      <c r="AI84" s="682"/>
      <c r="AJ84" s="675"/>
      <c r="AK84" s="684"/>
      <c r="AL84" s="675"/>
    </row>
    <row r="85" s="671" customFormat="1" ht="18.5" customHeight="1" spans="1:38">
      <c r="A85" s="687">
        <v>80</v>
      </c>
      <c r="B85" s="638" t="s">
        <v>574</v>
      </c>
      <c r="C85" s="688" t="s">
        <v>512</v>
      </c>
      <c r="D85" s="689" t="s">
        <v>513</v>
      </c>
      <c r="E85" s="690" t="s">
        <v>263</v>
      </c>
      <c r="F85" s="691">
        <v>1</v>
      </c>
      <c r="G85" s="657">
        <v>40337</v>
      </c>
      <c r="H85" s="657">
        <v>40337</v>
      </c>
      <c r="I85" s="658">
        <v>2510</v>
      </c>
      <c r="J85" s="658">
        <v>75.3</v>
      </c>
      <c r="K85" s="664"/>
      <c r="L85" s="664"/>
      <c r="M85" s="664"/>
      <c r="N85" s="664">
        <v>100</v>
      </c>
      <c r="O85" s="700">
        <v>32.8</v>
      </c>
      <c r="P85" s="701"/>
      <c r="Q85" s="587"/>
      <c r="R85" s="675"/>
      <c r="S85" s="673"/>
      <c r="T85" s="673"/>
      <c r="U85" s="673"/>
      <c r="V85" s="673"/>
      <c r="W85" s="673"/>
      <c r="X85" s="673"/>
      <c r="Y85" s="673"/>
      <c r="Z85" s="675"/>
      <c r="AA85" s="675"/>
      <c r="AB85" s="681"/>
      <c r="AC85" s="673"/>
      <c r="AD85" s="682"/>
      <c r="AE85" s="682"/>
      <c r="AF85" s="682"/>
      <c r="AG85" s="683"/>
      <c r="AH85" s="682"/>
      <c r="AI85" s="682"/>
      <c r="AJ85" s="675"/>
      <c r="AK85" s="684"/>
      <c r="AL85" s="675"/>
    </row>
    <row r="86" s="671" customFormat="1" ht="18.5" customHeight="1" spans="1:38">
      <c r="A86" s="687">
        <v>81</v>
      </c>
      <c r="B86" s="638" t="s">
        <v>575</v>
      </c>
      <c r="C86" s="688" t="s">
        <v>512</v>
      </c>
      <c r="D86" s="689" t="s">
        <v>513</v>
      </c>
      <c r="E86" s="690" t="s">
        <v>263</v>
      </c>
      <c r="F86" s="691">
        <v>1</v>
      </c>
      <c r="G86" s="657">
        <v>40337</v>
      </c>
      <c r="H86" s="657">
        <v>40337</v>
      </c>
      <c r="I86" s="658">
        <v>2510</v>
      </c>
      <c r="J86" s="658">
        <v>75.3</v>
      </c>
      <c r="K86" s="664"/>
      <c r="L86" s="664"/>
      <c r="M86" s="664"/>
      <c r="N86" s="664">
        <v>100</v>
      </c>
      <c r="O86" s="700">
        <v>32.8</v>
      </c>
      <c r="P86" s="701"/>
      <c r="Q86" s="587"/>
      <c r="R86" s="675"/>
      <c r="S86" s="673"/>
      <c r="T86" s="673"/>
      <c r="U86" s="673"/>
      <c r="V86" s="673"/>
      <c r="W86" s="673"/>
      <c r="X86" s="673"/>
      <c r="Y86" s="673"/>
      <c r="Z86" s="675"/>
      <c r="AA86" s="675"/>
      <c r="AB86" s="681"/>
      <c r="AC86" s="673"/>
      <c r="AD86" s="682"/>
      <c r="AE86" s="682"/>
      <c r="AF86" s="682"/>
      <c r="AG86" s="683"/>
      <c r="AH86" s="682"/>
      <c r="AI86" s="682"/>
      <c r="AJ86" s="675"/>
      <c r="AK86" s="684"/>
      <c r="AL86" s="675"/>
    </row>
    <row r="87" s="671" customFormat="1" ht="18.5" customHeight="1" spans="1:38">
      <c r="A87" s="687">
        <v>82</v>
      </c>
      <c r="B87" s="638" t="s">
        <v>576</v>
      </c>
      <c r="C87" s="688" t="s">
        <v>512</v>
      </c>
      <c r="D87" s="689" t="s">
        <v>513</v>
      </c>
      <c r="E87" s="690" t="s">
        <v>263</v>
      </c>
      <c r="F87" s="691">
        <v>1</v>
      </c>
      <c r="G87" s="657">
        <v>40337</v>
      </c>
      <c r="H87" s="657">
        <v>40337</v>
      </c>
      <c r="I87" s="658">
        <v>2510</v>
      </c>
      <c r="J87" s="658">
        <v>75.3</v>
      </c>
      <c r="K87" s="664"/>
      <c r="L87" s="664"/>
      <c r="M87" s="664"/>
      <c r="N87" s="664">
        <v>100</v>
      </c>
      <c r="O87" s="700">
        <v>32.8</v>
      </c>
      <c r="P87" s="701"/>
      <c r="Q87" s="587"/>
      <c r="R87" s="675"/>
      <c r="S87" s="673"/>
      <c r="T87" s="673"/>
      <c r="U87" s="673"/>
      <c r="V87" s="673"/>
      <c r="W87" s="673"/>
      <c r="X87" s="673"/>
      <c r="Y87" s="673"/>
      <c r="Z87" s="675"/>
      <c r="AA87" s="675"/>
      <c r="AB87" s="681"/>
      <c r="AC87" s="673"/>
      <c r="AD87" s="682"/>
      <c r="AE87" s="682"/>
      <c r="AF87" s="682"/>
      <c r="AG87" s="683"/>
      <c r="AH87" s="682"/>
      <c r="AI87" s="682"/>
      <c r="AJ87" s="675"/>
      <c r="AK87" s="684"/>
      <c r="AL87" s="675"/>
    </row>
    <row r="88" s="671" customFormat="1" ht="18.5" customHeight="1" spans="1:38">
      <c r="A88" s="687">
        <v>83</v>
      </c>
      <c r="B88" s="638" t="s">
        <v>577</v>
      </c>
      <c r="C88" s="688" t="s">
        <v>512</v>
      </c>
      <c r="D88" s="689" t="s">
        <v>513</v>
      </c>
      <c r="E88" s="690" t="s">
        <v>263</v>
      </c>
      <c r="F88" s="691">
        <v>1</v>
      </c>
      <c r="G88" s="657">
        <v>40337</v>
      </c>
      <c r="H88" s="657">
        <v>40337</v>
      </c>
      <c r="I88" s="658">
        <v>2510</v>
      </c>
      <c r="J88" s="658">
        <v>75.3</v>
      </c>
      <c r="K88" s="664"/>
      <c r="L88" s="664"/>
      <c r="M88" s="664"/>
      <c r="N88" s="664">
        <v>100</v>
      </c>
      <c r="O88" s="700">
        <v>32.8</v>
      </c>
      <c r="P88" s="701"/>
      <c r="Q88" s="587"/>
      <c r="R88" s="675"/>
      <c r="S88" s="673"/>
      <c r="T88" s="673"/>
      <c r="U88" s="673"/>
      <c r="V88" s="673"/>
      <c r="W88" s="673"/>
      <c r="X88" s="673"/>
      <c r="Y88" s="673"/>
      <c r="Z88" s="675"/>
      <c r="AA88" s="675"/>
      <c r="AB88" s="681"/>
      <c r="AC88" s="673"/>
      <c r="AD88" s="682"/>
      <c r="AE88" s="682"/>
      <c r="AF88" s="682"/>
      <c r="AG88" s="683"/>
      <c r="AH88" s="682"/>
      <c r="AI88" s="682"/>
      <c r="AJ88" s="675"/>
      <c r="AK88" s="684"/>
      <c r="AL88" s="675"/>
    </row>
    <row r="89" s="671" customFormat="1" ht="18.5" customHeight="1" spans="1:38">
      <c r="A89" s="687">
        <v>84</v>
      </c>
      <c r="B89" s="638" t="s">
        <v>578</v>
      </c>
      <c r="C89" s="688" t="s">
        <v>512</v>
      </c>
      <c r="D89" s="689" t="s">
        <v>513</v>
      </c>
      <c r="E89" s="690" t="s">
        <v>263</v>
      </c>
      <c r="F89" s="691">
        <v>1</v>
      </c>
      <c r="G89" s="657">
        <v>40337</v>
      </c>
      <c r="H89" s="657">
        <v>40337</v>
      </c>
      <c r="I89" s="658">
        <v>2510</v>
      </c>
      <c r="J89" s="658">
        <v>75.3</v>
      </c>
      <c r="K89" s="664"/>
      <c r="L89" s="664"/>
      <c r="M89" s="664"/>
      <c r="N89" s="664">
        <v>100</v>
      </c>
      <c r="O89" s="700">
        <v>32.8</v>
      </c>
      <c r="P89" s="701"/>
      <c r="Q89" s="587"/>
      <c r="R89" s="675"/>
      <c r="S89" s="673"/>
      <c r="T89" s="673"/>
      <c r="U89" s="673"/>
      <c r="V89" s="673"/>
      <c r="W89" s="673"/>
      <c r="X89" s="673"/>
      <c r="Y89" s="673"/>
      <c r="Z89" s="675"/>
      <c r="AA89" s="675"/>
      <c r="AB89" s="681"/>
      <c r="AC89" s="673"/>
      <c r="AD89" s="682"/>
      <c r="AE89" s="682"/>
      <c r="AF89" s="682"/>
      <c r="AG89" s="683"/>
      <c r="AH89" s="682"/>
      <c r="AI89" s="682"/>
      <c r="AJ89" s="675"/>
      <c r="AK89" s="684"/>
      <c r="AL89" s="675"/>
    </row>
    <row r="90" s="671" customFormat="1" ht="18.5" customHeight="1" spans="1:38">
      <c r="A90" s="687">
        <v>85</v>
      </c>
      <c r="B90" s="638" t="s">
        <v>579</v>
      </c>
      <c r="C90" s="688" t="s">
        <v>512</v>
      </c>
      <c r="D90" s="689" t="s">
        <v>513</v>
      </c>
      <c r="E90" s="690" t="s">
        <v>263</v>
      </c>
      <c r="F90" s="691">
        <v>1</v>
      </c>
      <c r="G90" s="657">
        <v>40337</v>
      </c>
      <c r="H90" s="657">
        <v>40337</v>
      </c>
      <c r="I90" s="658">
        <v>2510</v>
      </c>
      <c r="J90" s="658">
        <v>75.3</v>
      </c>
      <c r="K90" s="664"/>
      <c r="L90" s="664"/>
      <c r="M90" s="664"/>
      <c r="N90" s="664">
        <v>100</v>
      </c>
      <c r="O90" s="700">
        <v>32.8</v>
      </c>
      <c r="P90" s="701"/>
      <c r="Q90" s="587"/>
      <c r="R90" s="675"/>
      <c r="S90" s="673"/>
      <c r="T90" s="673"/>
      <c r="U90" s="673"/>
      <c r="V90" s="673"/>
      <c r="W90" s="673"/>
      <c r="X90" s="673"/>
      <c r="Y90" s="673"/>
      <c r="Z90" s="675"/>
      <c r="AA90" s="675"/>
      <c r="AB90" s="681"/>
      <c r="AC90" s="673"/>
      <c r="AD90" s="682"/>
      <c r="AE90" s="682"/>
      <c r="AF90" s="682"/>
      <c r="AG90" s="683"/>
      <c r="AH90" s="682"/>
      <c r="AI90" s="682"/>
      <c r="AJ90" s="675"/>
      <c r="AK90" s="684"/>
      <c r="AL90" s="675"/>
    </row>
    <row r="91" s="671" customFormat="1" ht="18.5" customHeight="1" spans="1:38">
      <c r="A91" s="687">
        <v>86</v>
      </c>
      <c r="B91" s="638" t="s">
        <v>580</v>
      </c>
      <c r="C91" s="688" t="s">
        <v>512</v>
      </c>
      <c r="D91" s="689" t="s">
        <v>513</v>
      </c>
      <c r="E91" s="690" t="s">
        <v>263</v>
      </c>
      <c r="F91" s="691">
        <v>1</v>
      </c>
      <c r="G91" s="657">
        <v>40337</v>
      </c>
      <c r="H91" s="657">
        <v>40337</v>
      </c>
      <c r="I91" s="658">
        <v>2510</v>
      </c>
      <c r="J91" s="658">
        <v>75.3</v>
      </c>
      <c r="K91" s="664"/>
      <c r="L91" s="664"/>
      <c r="M91" s="664"/>
      <c r="N91" s="664">
        <v>100</v>
      </c>
      <c r="O91" s="700">
        <v>32.8</v>
      </c>
      <c r="P91" s="701"/>
      <c r="Q91" s="587"/>
      <c r="R91" s="675"/>
      <c r="S91" s="673"/>
      <c r="T91" s="673"/>
      <c r="U91" s="673"/>
      <c r="V91" s="673"/>
      <c r="W91" s="673"/>
      <c r="X91" s="673"/>
      <c r="Y91" s="673"/>
      <c r="Z91" s="675"/>
      <c r="AA91" s="675"/>
      <c r="AB91" s="681"/>
      <c r="AC91" s="673"/>
      <c r="AD91" s="682"/>
      <c r="AE91" s="682"/>
      <c r="AF91" s="682"/>
      <c r="AG91" s="683"/>
      <c r="AH91" s="682"/>
      <c r="AI91" s="682"/>
      <c r="AJ91" s="675"/>
      <c r="AK91" s="684"/>
      <c r="AL91" s="675"/>
    </row>
    <row r="92" s="671" customFormat="1" ht="18.5" customHeight="1" spans="1:38">
      <c r="A92" s="687">
        <v>87</v>
      </c>
      <c r="B92" s="638" t="s">
        <v>581</v>
      </c>
      <c r="C92" s="688" t="s">
        <v>512</v>
      </c>
      <c r="D92" s="689" t="s">
        <v>513</v>
      </c>
      <c r="E92" s="690" t="s">
        <v>263</v>
      </c>
      <c r="F92" s="691">
        <v>1</v>
      </c>
      <c r="G92" s="657">
        <v>40337</v>
      </c>
      <c r="H92" s="657">
        <v>40337</v>
      </c>
      <c r="I92" s="658">
        <v>2510</v>
      </c>
      <c r="J92" s="658">
        <v>75.3</v>
      </c>
      <c r="K92" s="664"/>
      <c r="L92" s="664"/>
      <c r="M92" s="664"/>
      <c r="N92" s="664">
        <v>100</v>
      </c>
      <c r="O92" s="700">
        <v>32.8</v>
      </c>
      <c r="P92" s="701"/>
      <c r="Q92" s="587"/>
      <c r="R92" s="675"/>
      <c r="S92" s="673"/>
      <c r="T92" s="673"/>
      <c r="U92" s="673"/>
      <c r="V92" s="673"/>
      <c r="W92" s="673"/>
      <c r="X92" s="673"/>
      <c r="Y92" s="673"/>
      <c r="Z92" s="675"/>
      <c r="AA92" s="675"/>
      <c r="AB92" s="681"/>
      <c r="AC92" s="673"/>
      <c r="AD92" s="682"/>
      <c r="AE92" s="682"/>
      <c r="AF92" s="682"/>
      <c r="AG92" s="683"/>
      <c r="AH92" s="682"/>
      <c r="AI92" s="682"/>
      <c r="AJ92" s="675"/>
      <c r="AK92" s="684"/>
      <c r="AL92" s="675"/>
    </row>
    <row r="93" s="671" customFormat="1" ht="18.5" customHeight="1" spans="1:38">
      <c r="A93" s="687">
        <v>88</v>
      </c>
      <c r="B93" s="638" t="s">
        <v>582</v>
      </c>
      <c r="C93" s="688" t="s">
        <v>512</v>
      </c>
      <c r="D93" s="689" t="s">
        <v>513</v>
      </c>
      <c r="E93" s="690" t="s">
        <v>263</v>
      </c>
      <c r="F93" s="691">
        <v>1</v>
      </c>
      <c r="G93" s="657">
        <v>40337</v>
      </c>
      <c r="H93" s="657">
        <v>40337</v>
      </c>
      <c r="I93" s="658">
        <v>2510</v>
      </c>
      <c r="J93" s="658">
        <v>75.3</v>
      </c>
      <c r="K93" s="664"/>
      <c r="L93" s="664"/>
      <c r="M93" s="664"/>
      <c r="N93" s="664">
        <v>100</v>
      </c>
      <c r="O93" s="700">
        <v>32.8</v>
      </c>
      <c r="P93" s="701"/>
      <c r="Q93" s="587"/>
      <c r="R93" s="675"/>
      <c r="S93" s="673"/>
      <c r="T93" s="673"/>
      <c r="U93" s="673"/>
      <c r="V93" s="673"/>
      <c r="W93" s="673"/>
      <c r="X93" s="673"/>
      <c r="Y93" s="673"/>
      <c r="Z93" s="675"/>
      <c r="AA93" s="675"/>
      <c r="AB93" s="681"/>
      <c r="AC93" s="673"/>
      <c r="AD93" s="682"/>
      <c r="AE93" s="682"/>
      <c r="AF93" s="682"/>
      <c r="AG93" s="683"/>
      <c r="AH93" s="682"/>
      <c r="AI93" s="682"/>
      <c r="AJ93" s="675"/>
      <c r="AK93" s="684"/>
      <c r="AL93" s="675"/>
    </row>
    <row r="94" s="671" customFormat="1" ht="18.5" customHeight="1" spans="1:38">
      <c r="A94" s="687">
        <v>89</v>
      </c>
      <c r="B94" s="638" t="s">
        <v>583</v>
      </c>
      <c r="C94" s="688" t="s">
        <v>512</v>
      </c>
      <c r="D94" s="689" t="s">
        <v>513</v>
      </c>
      <c r="E94" s="690" t="s">
        <v>263</v>
      </c>
      <c r="F94" s="691">
        <v>1</v>
      </c>
      <c r="G94" s="657">
        <v>40337</v>
      </c>
      <c r="H94" s="657">
        <v>40337</v>
      </c>
      <c r="I94" s="658">
        <v>2510</v>
      </c>
      <c r="J94" s="658">
        <v>75.3</v>
      </c>
      <c r="K94" s="664"/>
      <c r="L94" s="664"/>
      <c r="M94" s="664"/>
      <c r="N94" s="664">
        <v>100</v>
      </c>
      <c r="O94" s="700">
        <v>32.8</v>
      </c>
      <c r="P94" s="701"/>
      <c r="Q94" s="587"/>
      <c r="R94" s="675"/>
      <c r="S94" s="673"/>
      <c r="T94" s="673"/>
      <c r="U94" s="673"/>
      <c r="V94" s="673"/>
      <c r="W94" s="673"/>
      <c r="X94" s="673"/>
      <c r="Y94" s="673"/>
      <c r="Z94" s="675"/>
      <c r="AA94" s="675"/>
      <c r="AB94" s="681"/>
      <c r="AC94" s="673"/>
      <c r="AD94" s="682"/>
      <c r="AE94" s="682"/>
      <c r="AF94" s="682"/>
      <c r="AG94" s="683"/>
      <c r="AH94" s="682"/>
      <c r="AI94" s="682"/>
      <c r="AJ94" s="675"/>
      <c r="AK94" s="684"/>
      <c r="AL94" s="675"/>
    </row>
    <row r="95" s="671" customFormat="1" ht="18.5" customHeight="1" spans="1:38">
      <c r="A95" s="687">
        <v>90</v>
      </c>
      <c r="B95" s="638" t="s">
        <v>584</v>
      </c>
      <c r="C95" s="688" t="s">
        <v>512</v>
      </c>
      <c r="D95" s="689" t="s">
        <v>513</v>
      </c>
      <c r="E95" s="690" t="s">
        <v>263</v>
      </c>
      <c r="F95" s="691">
        <v>1</v>
      </c>
      <c r="G95" s="657">
        <v>40337</v>
      </c>
      <c r="H95" s="657">
        <v>40337</v>
      </c>
      <c r="I95" s="658">
        <v>2510</v>
      </c>
      <c r="J95" s="658">
        <v>75.3</v>
      </c>
      <c r="K95" s="664"/>
      <c r="L95" s="664"/>
      <c r="M95" s="664"/>
      <c r="N95" s="664">
        <v>100</v>
      </c>
      <c r="O95" s="700">
        <v>32.8</v>
      </c>
      <c r="P95" s="701"/>
      <c r="Q95" s="587"/>
      <c r="R95" s="675"/>
      <c r="S95" s="673"/>
      <c r="T95" s="673"/>
      <c r="U95" s="673"/>
      <c r="V95" s="673"/>
      <c r="W95" s="673"/>
      <c r="X95" s="673"/>
      <c r="Y95" s="673"/>
      <c r="Z95" s="675"/>
      <c r="AA95" s="675"/>
      <c r="AB95" s="681"/>
      <c r="AC95" s="673"/>
      <c r="AD95" s="682"/>
      <c r="AE95" s="682"/>
      <c r="AF95" s="682"/>
      <c r="AG95" s="683"/>
      <c r="AH95" s="682"/>
      <c r="AI95" s="682"/>
      <c r="AJ95" s="675"/>
      <c r="AK95" s="684"/>
      <c r="AL95" s="675"/>
    </row>
    <row r="96" s="671" customFormat="1" ht="18.5" customHeight="1" spans="1:38">
      <c r="A96" s="687">
        <v>91</v>
      </c>
      <c r="B96" s="638" t="s">
        <v>585</v>
      </c>
      <c r="C96" s="688" t="s">
        <v>512</v>
      </c>
      <c r="D96" s="689" t="s">
        <v>513</v>
      </c>
      <c r="E96" s="690" t="s">
        <v>263</v>
      </c>
      <c r="F96" s="691">
        <v>1</v>
      </c>
      <c r="G96" s="657">
        <v>40337</v>
      </c>
      <c r="H96" s="657">
        <v>40337</v>
      </c>
      <c r="I96" s="658">
        <v>2510</v>
      </c>
      <c r="J96" s="658">
        <v>75.3</v>
      </c>
      <c r="K96" s="664"/>
      <c r="L96" s="664"/>
      <c r="M96" s="664"/>
      <c r="N96" s="664">
        <v>100</v>
      </c>
      <c r="O96" s="700">
        <v>32.8</v>
      </c>
      <c r="P96" s="701"/>
      <c r="Q96" s="587"/>
      <c r="R96" s="675"/>
      <c r="S96" s="673"/>
      <c r="T96" s="673"/>
      <c r="U96" s="673"/>
      <c r="V96" s="673"/>
      <c r="W96" s="673"/>
      <c r="X96" s="673"/>
      <c r="Y96" s="673"/>
      <c r="Z96" s="675"/>
      <c r="AA96" s="675"/>
      <c r="AB96" s="681"/>
      <c r="AC96" s="673"/>
      <c r="AD96" s="682"/>
      <c r="AE96" s="682"/>
      <c r="AF96" s="682"/>
      <c r="AG96" s="683"/>
      <c r="AH96" s="682"/>
      <c r="AI96" s="682"/>
      <c r="AJ96" s="675"/>
      <c r="AK96" s="684"/>
      <c r="AL96" s="675"/>
    </row>
    <row r="97" s="671" customFormat="1" ht="18.5" customHeight="1" spans="1:38">
      <c r="A97" s="687">
        <v>92</v>
      </c>
      <c r="B97" s="638" t="s">
        <v>586</v>
      </c>
      <c r="C97" s="688" t="s">
        <v>512</v>
      </c>
      <c r="D97" s="689" t="s">
        <v>513</v>
      </c>
      <c r="E97" s="690" t="s">
        <v>263</v>
      </c>
      <c r="F97" s="691">
        <v>1</v>
      </c>
      <c r="G97" s="657">
        <v>40337</v>
      </c>
      <c r="H97" s="657">
        <v>40337</v>
      </c>
      <c r="I97" s="658">
        <v>2510</v>
      </c>
      <c r="J97" s="658">
        <v>75.3</v>
      </c>
      <c r="K97" s="664"/>
      <c r="L97" s="664"/>
      <c r="M97" s="664"/>
      <c r="N97" s="664">
        <v>100</v>
      </c>
      <c r="O97" s="700">
        <v>32.8</v>
      </c>
      <c r="P97" s="701"/>
      <c r="Q97" s="587"/>
      <c r="R97" s="675"/>
      <c r="S97" s="673"/>
      <c r="T97" s="673"/>
      <c r="U97" s="673"/>
      <c r="V97" s="673"/>
      <c r="W97" s="673"/>
      <c r="X97" s="673"/>
      <c r="Y97" s="673"/>
      <c r="Z97" s="675"/>
      <c r="AA97" s="675"/>
      <c r="AB97" s="681"/>
      <c r="AC97" s="673"/>
      <c r="AD97" s="682"/>
      <c r="AE97" s="682"/>
      <c r="AF97" s="682"/>
      <c r="AG97" s="683"/>
      <c r="AH97" s="682"/>
      <c r="AI97" s="682"/>
      <c r="AJ97" s="675"/>
      <c r="AK97" s="684"/>
      <c r="AL97" s="675"/>
    </row>
    <row r="98" s="671" customFormat="1" ht="18.5" customHeight="1" spans="1:38">
      <c r="A98" s="687">
        <v>93</v>
      </c>
      <c r="B98" s="638" t="s">
        <v>587</v>
      </c>
      <c r="C98" s="688" t="s">
        <v>512</v>
      </c>
      <c r="D98" s="689" t="s">
        <v>513</v>
      </c>
      <c r="E98" s="690" t="s">
        <v>263</v>
      </c>
      <c r="F98" s="691">
        <v>1</v>
      </c>
      <c r="G98" s="657">
        <v>40337</v>
      </c>
      <c r="H98" s="657">
        <v>40337</v>
      </c>
      <c r="I98" s="658">
        <v>2510</v>
      </c>
      <c r="J98" s="658">
        <v>75.3</v>
      </c>
      <c r="K98" s="664"/>
      <c r="L98" s="664"/>
      <c r="M98" s="664"/>
      <c r="N98" s="664">
        <v>100</v>
      </c>
      <c r="O98" s="700">
        <v>32.8</v>
      </c>
      <c r="P98" s="701"/>
      <c r="Q98" s="587"/>
      <c r="R98" s="675"/>
      <c r="S98" s="673"/>
      <c r="T98" s="673"/>
      <c r="U98" s="673"/>
      <c r="V98" s="673"/>
      <c r="W98" s="673"/>
      <c r="X98" s="673"/>
      <c r="Y98" s="673"/>
      <c r="Z98" s="675"/>
      <c r="AA98" s="675"/>
      <c r="AB98" s="681"/>
      <c r="AC98" s="673"/>
      <c r="AD98" s="682"/>
      <c r="AE98" s="682"/>
      <c r="AF98" s="682"/>
      <c r="AG98" s="683"/>
      <c r="AH98" s="682"/>
      <c r="AI98" s="682"/>
      <c r="AJ98" s="675"/>
      <c r="AK98" s="684"/>
      <c r="AL98" s="675"/>
    </row>
    <row r="99" s="671" customFormat="1" ht="18.5" customHeight="1" spans="1:38">
      <c r="A99" s="687">
        <v>94</v>
      </c>
      <c r="B99" s="638" t="s">
        <v>588</v>
      </c>
      <c r="C99" s="688" t="s">
        <v>512</v>
      </c>
      <c r="D99" s="689" t="s">
        <v>513</v>
      </c>
      <c r="E99" s="690" t="s">
        <v>263</v>
      </c>
      <c r="F99" s="691">
        <v>1</v>
      </c>
      <c r="G99" s="657">
        <v>40337</v>
      </c>
      <c r="H99" s="657">
        <v>40337</v>
      </c>
      <c r="I99" s="658">
        <v>2510</v>
      </c>
      <c r="J99" s="658">
        <v>75.3</v>
      </c>
      <c r="K99" s="664"/>
      <c r="L99" s="664"/>
      <c r="M99" s="664"/>
      <c r="N99" s="664">
        <v>100</v>
      </c>
      <c r="O99" s="700">
        <v>32.8</v>
      </c>
      <c r="P99" s="701"/>
      <c r="Q99" s="587"/>
      <c r="R99" s="675"/>
      <c r="S99" s="673"/>
      <c r="T99" s="673"/>
      <c r="U99" s="673"/>
      <c r="V99" s="673"/>
      <c r="W99" s="673"/>
      <c r="X99" s="673"/>
      <c r="Y99" s="673"/>
      <c r="Z99" s="675"/>
      <c r="AA99" s="675"/>
      <c r="AB99" s="681"/>
      <c r="AC99" s="673"/>
      <c r="AD99" s="682"/>
      <c r="AE99" s="682"/>
      <c r="AF99" s="682"/>
      <c r="AG99" s="683"/>
      <c r="AH99" s="682"/>
      <c r="AI99" s="682"/>
      <c r="AJ99" s="675"/>
      <c r="AK99" s="684"/>
      <c r="AL99" s="675"/>
    </row>
    <row r="100" s="671" customFormat="1" ht="18.5" customHeight="1" spans="1:38">
      <c r="A100" s="687">
        <v>95</v>
      </c>
      <c r="B100" s="638" t="s">
        <v>589</v>
      </c>
      <c r="C100" s="688" t="s">
        <v>512</v>
      </c>
      <c r="D100" s="689" t="s">
        <v>513</v>
      </c>
      <c r="E100" s="690" t="s">
        <v>263</v>
      </c>
      <c r="F100" s="691">
        <v>1</v>
      </c>
      <c r="G100" s="657">
        <v>40337</v>
      </c>
      <c r="H100" s="657">
        <v>40337</v>
      </c>
      <c r="I100" s="658">
        <v>2510</v>
      </c>
      <c r="J100" s="658">
        <v>75.3</v>
      </c>
      <c r="K100" s="664"/>
      <c r="L100" s="664"/>
      <c r="M100" s="664"/>
      <c r="N100" s="664">
        <v>100</v>
      </c>
      <c r="O100" s="700">
        <v>32.8</v>
      </c>
      <c r="P100" s="701"/>
      <c r="Q100" s="587"/>
      <c r="R100" s="675"/>
      <c r="S100" s="673"/>
      <c r="T100" s="673"/>
      <c r="U100" s="673"/>
      <c r="V100" s="673"/>
      <c r="W100" s="673"/>
      <c r="X100" s="673"/>
      <c r="Y100" s="673"/>
      <c r="Z100" s="675"/>
      <c r="AA100" s="675"/>
      <c r="AB100" s="681"/>
      <c r="AC100" s="673"/>
      <c r="AD100" s="682"/>
      <c r="AE100" s="682"/>
      <c r="AF100" s="682"/>
      <c r="AG100" s="683"/>
      <c r="AH100" s="682"/>
      <c r="AI100" s="682"/>
      <c r="AJ100" s="675"/>
      <c r="AK100" s="684"/>
      <c r="AL100" s="675"/>
    </row>
    <row r="101" s="671" customFormat="1" ht="18.5" customHeight="1" spans="1:38">
      <c r="A101" s="687">
        <v>96</v>
      </c>
      <c r="B101" s="638" t="s">
        <v>590</v>
      </c>
      <c r="C101" s="688" t="s">
        <v>512</v>
      </c>
      <c r="D101" s="689" t="s">
        <v>513</v>
      </c>
      <c r="E101" s="690" t="s">
        <v>263</v>
      </c>
      <c r="F101" s="691">
        <v>1</v>
      </c>
      <c r="G101" s="657">
        <v>40337</v>
      </c>
      <c r="H101" s="657">
        <v>40337</v>
      </c>
      <c r="I101" s="658">
        <v>2510</v>
      </c>
      <c r="J101" s="658">
        <v>75.3</v>
      </c>
      <c r="K101" s="664"/>
      <c r="L101" s="664"/>
      <c r="M101" s="664"/>
      <c r="N101" s="664">
        <v>100</v>
      </c>
      <c r="O101" s="700">
        <v>32.8</v>
      </c>
      <c r="P101" s="701"/>
      <c r="Q101" s="587"/>
      <c r="R101" s="675"/>
      <c r="S101" s="673"/>
      <c r="T101" s="673"/>
      <c r="U101" s="673"/>
      <c r="V101" s="673"/>
      <c r="W101" s="673"/>
      <c r="X101" s="673"/>
      <c r="Y101" s="673"/>
      <c r="Z101" s="675"/>
      <c r="AA101" s="675"/>
      <c r="AB101" s="681"/>
      <c r="AC101" s="673"/>
      <c r="AD101" s="682"/>
      <c r="AE101" s="682"/>
      <c r="AF101" s="682"/>
      <c r="AG101" s="683"/>
      <c r="AH101" s="682"/>
      <c r="AI101" s="682"/>
      <c r="AJ101" s="675"/>
      <c r="AK101" s="684"/>
      <c r="AL101" s="675"/>
    </row>
    <row r="102" s="671" customFormat="1" ht="18.5" customHeight="1" spans="1:38">
      <c r="A102" s="687">
        <v>97</v>
      </c>
      <c r="B102" s="638" t="s">
        <v>591</v>
      </c>
      <c r="C102" s="688" t="s">
        <v>512</v>
      </c>
      <c r="D102" s="689" t="s">
        <v>513</v>
      </c>
      <c r="E102" s="690" t="s">
        <v>263</v>
      </c>
      <c r="F102" s="691">
        <v>1</v>
      </c>
      <c r="G102" s="657">
        <v>40337</v>
      </c>
      <c r="H102" s="657">
        <v>40337</v>
      </c>
      <c r="I102" s="658">
        <v>2510</v>
      </c>
      <c r="J102" s="658">
        <v>75.3</v>
      </c>
      <c r="K102" s="664"/>
      <c r="L102" s="664"/>
      <c r="M102" s="664"/>
      <c r="N102" s="664">
        <v>100</v>
      </c>
      <c r="O102" s="700">
        <v>32.8</v>
      </c>
      <c r="P102" s="701"/>
      <c r="Q102" s="587"/>
      <c r="R102" s="675"/>
      <c r="S102" s="673"/>
      <c r="T102" s="673"/>
      <c r="U102" s="673"/>
      <c r="V102" s="673"/>
      <c r="W102" s="673"/>
      <c r="X102" s="673"/>
      <c r="Y102" s="673"/>
      <c r="Z102" s="675"/>
      <c r="AA102" s="675"/>
      <c r="AB102" s="681"/>
      <c r="AC102" s="673"/>
      <c r="AD102" s="682"/>
      <c r="AE102" s="682"/>
      <c r="AF102" s="682"/>
      <c r="AG102" s="683"/>
      <c r="AH102" s="682"/>
      <c r="AI102" s="682"/>
      <c r="AJ102" s="675"/>
      <c r="AK102" s="684"/>
      <c r="AL102" s="675"/>
    </row>
    <row r="103" s="671" customFormat="1" ht="18.5" customHeight="1" spans="1:38">
      <c r="A103" s="687">
        <v>98</v>
      </c>
      <c r="B103" s="638" t="s">
        <v>592</v>
      </c>
      <c r="C103" s="688" t="s">
        <v>512</v>
      </c>
      <c r="D103" s="689" t="s">
        <v>513</v>
      </c>
      <c r="E103" s="690" t="s">
        <v>263</v>
      </c>
      <c r="F103" s="691">
        <v>1</v>
      </c>
      <c r="G103" s="657">
        <v>40337</v>
      </c>
      <c r="H103" s="657">
        <v>40337</v>
      </c>
      <c r="I103" s="658">
        <v>2510</v>
      </c>
      <c r="J103" s="658">
        <v>75.3</v>
      </c>
      <c r="K103" s="664"/>
      <c r="L103" s="664"/>
      <c r="M103" s="664"/>
      <c r="N103" s="664">
        <v>100</v>
      </c>
      <c r="O103" s="700">
        <v>32.8</v>
      </c>
      <c r="P103" s="701"/>
      <c r="Q103" s="587"/>
      <c r="R103" s="675"/>
      <c r="S103" s="673"/>
      <c r="T103" s="673"/>
      <c r="U103" s="673"/>
      <c r="V103" s="673"/>
      <c r="W103" s="673"/>
      <c r="X103" s="673"/>
      <c r="Y103" s="673"/>
      <c r="Z103" s="675"/>
      <c r="AA103" s="675"/>
      <c r="AB103" s="681"/>
      <c r="AC103" s="673"/>
      <c r="AD103" s="682"/>
      <c r="AE103" s="682"/>
      <c r="AF103" s="682"/>
      <c r="AG103" s="683"/>
      <c r="AH103" s="682"/>
      <c r="AI103" s="682"/>
      <c r="AJ103" s="675"/>
      <c r="AK103" s="684"/>
      <c r="AL103" s="675"/>
    </row>
    <row r="104" s="671" customFormat="1" ht="18.5" customHeight="1" spans="1:38">
      <c r="A104" s="687">
        <v>99</v>
      </c>
      <c r="B104" s="638" t="s">
        <v>593</v>
      </c>
      <c r="C104" s="688" t="s">
        <v>512</v>
      </c>
      <c r="D104" s="689" t="s">
        <v>513</v>
      </c>
      <c r="E104" s="690" t="s">
        <v>263</v>
      </c>
      <c r="F104" s="691">
        <v>1</v>
      </c>
      <c r="G104" s="657">
        <v>40337</v>
      </c>
      <c r="H104" s="657">
        <v>40337</v>
      </c>
      <c r="I104" s="658">
        <v>2510</v>
      </c>
      <c r="J104" s="658">
        <v>75.3</v>
      </c>
      <c r="K104" s="664"/>
      <c r="L104" s="664"/>
      <c r="M104" s="664"/>
      <c r="N104" s="664">
        <v>100</v>
      </c>
      <c r="O104" s="700">
        <v>32.8</v>
      </c>
      <c r="P104" s="701"/>
      <c r="Q104" s="587"/>
      <c r="R104" s="675"/>
      <c r="S104" s="673"/>
      <c r="T104" s="673"/>
      <c r="U104" s="673"/>
      <c r="V104" s="673"/>
      <c r="W104" s="673"/>
      <c r="X104" s="673"/>
      <c r="Y104" s="673"/>
      <c r="Z104" s="675"/>
      <c r="AA104" s="675"/>
      <c r="AB104" s="681"/>
      <c r="AC104" s="673"/>
      <c r="AD104" s="682"/>
      <c r="AE104" s="682"/>
      <c r="AF104" s="682"/>
      <c r="AG104" s="683"/>
      <c r="AH104" s="682"/>
      <c r="AI104" s="682"/>
      <c r="AJ104" s="675"/>
      <c r="AK104" s="684"/>
      <c r="AL104" s="675"/>
    </row>
    <row r="105" s="671" customFormat="1" ht="18.5" customHeight="1" spans="1:38">
      <c r="A105" s="687">
        <v>100</v>
      </c>
      <c r="B105" s="638" t="s">
        <v>594</v>
      </c>
      <c r="C105" s="688" t="s">
        <v>512</v>
      </c>
      <c r="D105" s="689" t="s">
        <v>513</v>
      </c>
      <c r="E105" s="690" t="s">
        <v>263</v>
      </c>
      <c r="F105" s="691">
        <v>1</v>
      </c>
      <c r="G105" s="657">
        <v>40337</v>
      </c>
      <c r="H105" s="657">
        <v>40337</v>
      </c>
      <c r="I105" s="658">
        <v>2510</v>
      </c>
      <c r="J105" s="658">
        <v>75.3</v>
      </c>
      <c r="K105" s="664"/>
      <c r="L105" s="664"/>
      <c r="M105" s="664"/>
      <c r="N105" s="664">
        <v>100</v>
      </c>
      <c r="O105" s="700">
        <v>32.8</v>
      </c>
      <c r="P105" s="701"/>
      <c r="Q105" s="587"/>
      <c r="R105" s="675"/>
      <c r="S105" s="673"/>
      <c r="T105" s="673"/>
      <c r="U105" s="673"/>
      <c r="V105" s="673"/>
      <c r="W105" s="673"/>
      <c r="X105" s="673"/>
      <c r="Y105" s="673"/>
      <c r="Z105" s="675"/>
      <c r="AA105" s="675"/>
      <c r="AB105" s="681"/>
      <c r="AC105" s="673"/>
      <c r="AD105" s="682"/>
      <c r="AE105" s="682"/>
      <c r="AF105" s="682"/>
      <c r="AG105" s="683"/>
      <c r="AH105" s="682"/>
      <c r="AI105" s="682"/>
      <c r="AJ105" s="675"/>
      <c r="AK105" s="684"/>
      <c r="AL105" s="675"/>
    </row>
    <row r="106" s="671" customFormat="1" ht="18.5" customHeight="1" spans="1:38">
      <c r="A106" s="687">
        <v>101</v>
      </c>
      <c r="B106" s="638" t="s">
        <v>595</v>
      </c>
      <c r="C106" s="688" t="s">
        <v>512</v>
      </c>
      <c r="D106" s="689" t="s">
        <v>513</v>
      </c>
      <c r="E106" s="690" t="s">
        <v>263</v>
      </c>
      <c r="F106" s="691">
        <v>1</v>
      </c>
      <c r="G106" s="657">
        <v>40337</v>
      </c>
      <c r="H106" s="657">
        <v>40337</v>
      </c>
      <c r="I106" s="658">
        <v>2510</v>
      </c>
      <c r="J106" s="658">
        <v>75.3</v>
      </c>
      <c r="K106" s="664"/>
      <c r="L106" s="664"/>
      <c r="M106" s="664"/>
      <c r="N106" s="664">
        <v>100</v>
      </c>
      <c r="O106" s="700">
        <v>32.8</v>
      </c>
      <c r="P106" s="701"/>
      <c r="Q106" s="587"/>
      <c r="R106" s="675"/>
      <c r="S106" s="673"/>
      <c r="T106" s="673"/>
      <c r="U106" s="673"/>
      <c r="V106" s="673"/>
      <c r="W106" s="673"/>
      <c r="X106" s="673"/>
      <c r="Y106" s="673"/>
      <c r="Z106" s="675"/>
      <c r="AA106" s="675"/>
      <c r="AB106" s="681"/>
      <c r="AC106" s="673"/>
      <c r="AD106" s="682"/>
      <c r="AE106" s="682"/>
      <c r="AF106" s="682"/>
      <c r="AG106" s="683"/>
      <c r="AH106" s="682"/>
      <c r="AI106" s="682"/>
      <c r="AJ106" s="675"/>
      <c r="AK106" s="684"/>
      <c r="AL106" s="675"/>
    </row>
    <row r="107" s="671" customFormat="1" ht="18.5" customHeight="1" spans="1:38">
      <c r="A107" s="687">
        <v>102</v>
      </c>
      <c r="B107" s="638" t="s">
        <v>596</v>
      </c>
      <c r="C107" s="688" t="s">
        <v>512</v>
      </c>
      <c r="D107" s="689" t="s">
        <v>513</v>
      </c>
      <c r="E107" s="690" t="s">
        <v>263</v>
      </c>
      <c r="F107" s="691">
        <v>1</v>
      </c>
      <c r="G107" s="657">
        <v>40337</v>
      </c>
      <c r="H107" s="657">
        <v>40337</v>
      </c>
      <c r="I107" s="658">
        <v>2510</v>
      </c>
      <c r="J107" s="658">
        <v>75.3</v>
      </c>
      <c r="K107" s="664"/>
      <c r="L107" s="664"/>
      <c r="M107" s="664"/>
      <c r="N107" s="664">
        <v>100</v>
      </c>
      <c r="O107" s="700">
        <v>32.8</v>
      </c>
      <c r="P107" s="701"/>
      <c r="Q107" s="587"/>
      <c r="R107" s="675"/>
      <c r="S107" s="673"/>
      <c r="T107" s="673"/>
      <c r="U107" s="673"/>
      <c r="V107" s="673"/>
      <c r="W107" s="673"/>
      <c r="X107" s="673"/>
      <c r="Y107" s="673"/>
      <c r="Z107" s="675"/>
      <c r="AA107" s="675"/>
      <c r="AB107" s="681"/>
      <c r="AC107" s="673"/>
      <c r="AD107" s="682"/>
      <c r="AE107" s="682"/>
      <c r="AF107" s="682"/>
      <c r="AG107" s="683"/>
      <c r="AH107" s="682"/>
      <c r="AI107" s="682"/>
      <c r="AJ107" s="675"/>
      <c r="AK107" s="684"/>
      <c r="AL107" s="675"/>
    </row>
    <row r="108" s="671" customFormat="1" ht="18.5" customHeight="1" spans="1:38">
      <c r="A108" s="687">
        <v>103</v>
      </c>
      <c r="B108" s="638" t="s">
        <v>597</v>
      </c>
      <c r="C108" s="688" t="s">
        <v>512</v>
      </c>
      <c r="D108" s="689" t="s">
        <v>513</v>
      </c>
      <c r="E108" s="690" t="s">
        <v>263</v>
      </c>
      <c r="F108" s="691">
        <v>1</v>
      </c>
      <c r="G108" s="657">
        <v>40337</v>
      </c>
      <c r="H108" s="657">
        <v>40337</v>
      </c>
      <c r="I108" s="658">
        <v>2510</v>
      </c>
      <c r="J108" s="658">
        <v>75.3</v>
      </c>
      <c r="K108" s="664"/>
      <c r="L108" s="664"/>
      <c r="M108" s="664"/>
      <c r="N108" s="664">
        <v>100</v>
      </c>
      <c r="O108" s="700">
        <v>32.8</v>
      </c>
      <c r="P108" s="701"/>
      <c r="Q108" s="587"/>
      <c r="R108" s="675"/>
      <c r="S108" s="673"/>
      <c r="T108" s="673"/>
      <c r="U108" s="673"/>
      <c r="V108" s="673"/>
      <c r="W108" s="673"/>
      <c r="X108" s="673"/>
      <c r="Y108" s="673"/>
      <c r="Z108" s="675"/>
      <c r="AA108" s="675"/>
      <c r="AB108" s="681"/>
      <c r="AC108" s="673"/>
      <c r="AD108" s="682"/>
      <c r="AE108" s="682"/>
      <c r="AF108" s="682"/>
      <c r="AG108" s="683"/>
      <c r="AH108" s="682"/>
      <c r="AI108" s="682"/>
      <c r="AJ108" s="675"/>
      <c r="AK108" s="684"/>
      <c r="AL108" s="675"/>
    </row>
    <row r="109" s="671" customFormat="1" ht="18.5" customHeight="1" spans="1:38">
      <c r="A109" s="687">
        <v>104</v>
      </c>
      <c r="B109" s="638" t="s">
        <v>598</v>
      </c>
      <c r="C109" s="688" t="s">
        <v>512</v>
      </c>
      <c r="D109" s="689" t="s">
        <v>513</v>
      </c>
      <c r="E109" s="690" t="s">
        <v>263</v>
      </c>
      <c r="F109" s="691">
        <v>1</v>
      </c>
      <c r="G109" s="657">
        <v>40337</v>
      </c>
      <c r="H109" s="657">
        <v>40337</v>
      </c>
      <c r="I109" s="658">
        <v>2510</v>
      </c>
      <c r="J109" s="658">
        <v>75.3</v>
      </c>
      <c r="K109" s="664"/>
      <c r="L109" s="664"/>
      <c r="M109" s="664"/>
      <c r="N109" s="664">
        <v>100</v>
      </c>
      <c r="O109" s="700">
        <v>32.8</v>
      </c>
      <c r="P109" s="701"/>
      <c r="Q109" s="587"/>
      <c r="R109" s="675"/>
      <c r="S109" s="673"/>
      <c r="T109" s="673"/>
      <c r="U109" s="673"/>
      <c r="V109" s="673"/>
      <c r="W109" s="673"/>
      <c r="X109" s="673"/>
      <c r="Y109" s="673"/>
      <c r="Z109" s="675"/>
      <c r="AA109" s="675"/>
      <c r="AB109" s="681"/>
      <c r="AC109" s="673"/>
      <c r="AD109" s="682"/>
      <c r="AE109" s="682"/>
      <c r="AF109" s="682"/>
      <c r="AG109" s="683"/>
      <c r="AH109" s="682"/>
      <c r="AI109" s="682"/>
      <c r="AJ109" s="675"/>
      <c r="AK109" s="684"/>
      <c r="AL109" s="675"/>
    </row>
    <row r="110" s="671" customFormat="1" ht="18.5" customHeight="1" spans="1:38">
      <c r="A110" s="687">
        <v>105</v>
      </c>
      <c r="B110" s="638" t="s">
        <v>599</v>
      </c>
      <c r="C110" s="688" t="s">
        <v>512</v>
      </c>
      <c r="D110" s="689" t="s">
        <v>513</v>
      </c>
      <c r="E110" s="690" t="s">
        <v>263</v>
      </c>
      <c r="F110" s="691">
        <v>1</v>
      </c>
      <c r="G110" s="657">
        <v>40337</v>
      </c>
      <c r="H110" s="657">
        <v>40337</v>
      </c>
      <c r="I110" s="658">
        <v>2510</v>
      </c>
      <c r="J110" s="658">
        <v>75.3</v>
      </c>
      <c r="K110" s="664"/>
      <c r="L110" s="664"/>
      <c r="M110" s="664"/>
      <c r="N110" s="664">
        <v>100</v>
      </c>
      <c r="O110" s="700">
        <v>32.8</v>
      </c>
      <c r="P110" s="701"/>
      <c r="Q110" s="587"/>
      <c r="R110" s="675"/>
      <c r="S110" s="673"/>
      <c r="T110" s="673"/>
      <c r="U110" s="673"/>
      <c r="V110" s="673"/>
      <c r="W110" s="673"/>
      <c r="X110" s="673"/>
      <c r="Y110" s="673"/>
      <c r="Z110" s="675"/>
      <c r="AA110" s="675"/>
      <c r="AB110" s="681"/>
      <c r="AC110" s="673"/>
      <c r="AD110" s="682"/>
      <c r="AE110" s="682"/>
      <c r="AF110" s="682"/>
      <c r="AG110" s="683"/>
      <c r="AH110" s="682"/>
      <c r="AI110" s="682"/>
      <c r="AJ110" s="675"/>
      <c r="AK110" s="684"/>
      <c r="AL110" s="675"/>
    </row>
    <row r="111" s="671" customFormat="1" ht="18.5" customHeight="1" spans="1:38">
      <c r="A111" s="687">
        <v>106</v>
      </c>
      <c r="B111" s="638" t="s">
        <v>600</v>
      </c>
      <c r="C111" s="688" t="s">
        <v>601</v>
      </c>
      <c r="D111" s="689"/>
      <c r="E111" s="690" t="s">
        <v>263</v>
      </c>
      <c r="F111" s="691">
        <v>1</v>
      </c>
      <c r="G111" s="657">
        <v>40846</v>
      </c>
      <c r="H111" s="657">
        <v>40846</v>
      </c>
      <c r="I111" s="658">
        <v>4600</v>
      </c>
      <c r="J111" s="658">
        <v>138</v>
      </c>
      <c r="K111" s="664"/>
      <c r="L111" s="664"/>
      <c r="M111" s="664"/>
      <c r="N111" s="664">
        <v>40</v>
      </c>
      <c r="O111" s="700">
        <v>-71.01</v>
      </c>
      <c r="P111" s="701"/>
      <c r="Q111" s="587"/>
      <c r="R111" s="675"/>
      <c r="S111" s="673"/>
      <c r="T111" s="673"/>
      <c r="U111" s="673"/>
      <c r="V111" s="673"/>
      <c r="W111" s="673"/>
      <c r="X111" s="673"/>
      <c r="Y111" s="673"/>
      <c r="Z111" s="675"/>
      <c r="AA111" s="675"/>
      <c r="AB111" s="681"/>
      <c r="AC111" s="673"/>
      <c r="AD111" s="682"/>
      <c r="AE111" s="682"/>
      <c r="AF111" s="682"/>
      <c r="AG111" s="683"/>
      <c r="AH111" s="682"/>
      <c r="AI111" s="682"/>
      <c r="AJ111" s="675"/>
      <c r="AK111" s="684"/>
      <c r="AL111" s="675"/>
    </row>
    <row r="112" s="671" customFormat="1" ht="18.5" customHeight="1" spans="1:38">
      <c r="A112" s="687">
        <v>107</v>
      </c>
      <c r="B112" s="638" t="s">
        <v>602</v>
      </c>
      <c r="C112" s="688" t="s">
        <v>603</v>
      </c>
      <c r="D112" s="689" t="s">
        <v>604</v>
      </c>
      <c r="E112" s="690" t="s">
        <v>263</v>
      </c>
      <c r="F112" s="691">
        <v>1</v>
      </c>
      <c r="G112" s="657">
        <v>40877</v>
      </c>
      <c r="H112" s="657">
        <v>40877</v>
      </c>
      <c r="I112" s="658">
        <v>4950</v>
      </c>
      <c r="J112" s="658">
        <v>148.5</v>
      </c>
      <c r="K112" s="664"/>
      <c r="L112" s="664"/>
      <c r="M112" s="664"/>
      <c r="N112" s="664">
        <v>50</v>
      </c>
      <c r="O112" s="700">
        <v>-66.33</v>
      </c>
      <c r="P112" s="701"/>
      <c r="Q112" s="587"/>
      <c r="R112" s="675"/>
      <c r="S112" s="673"/>
      <c r="T112" s="673"/>
      <c r="U112" s="673"/>
      <c r="V112" s="673"/>
      <c r="W112" s="673"/>
      <c r="X112" s="673"/>
      <c r="Y112" s="673"/>
      <c r="Z112" s="675"/>
      <c r="AA112" s="675"/>
      <c r="AB112" s="681"/>
      <c r="AC112" s="673"/>
      <c r="AD112" s="682"/>
      <c r="AE112" s="682"/>
      <c r="AF112" s="682"/>
      <c r="AG112" s="683"/>
      <c r="AH112" s="682"/>
      <c r="AI112" s="682"/>
      <c r="AJ112" s="675"/>
      <c r="AK112" s="684"/>
      <c r="AL112" s="675"/>
    </row>
    <row r="113" s="671" customFormat="1" ht="18.5" customHeight="1" spans="1:38">
      <c r="A113" s="687">
        <v>108</v>
      </c>
      <c r="B113" s="638" t="s">
        <v>605</v>
      </c>
      <c r="C113" s="688" t="s">
        <v>603</v>
      </c>
      <c r="D113" s="689" t="s">
        <v>604</v>
      </c>
      <c r="E113" s="690" t="s">
        <v>263</v>
      </c>
      <c r="F113" s="691">
        <v>1</v>
      </c>
      <c r="G113" s="657">
        <v>40877</v>
      </c>
      <c r="H113" s="657">
        <v>40877</v>
      </c>
      <c r="I113" s="658">
        <v>4950</v>
      </c>
      <c r="J113" s="658">
        <v>148.5</v>
      </c>
      <c r="K113" s="664"/>
      <c r="L113" s="664"/>
      <c r="M113" s="664"/>
      <c r="N113" s="664">
        <v>50</v>
      </c>
      <c r="O113" s="700">
        <v>-66.33</v>
      </c>
      <c r="P113" s="701"/>
      <c r="Q113" s="587"/>
      <c r="R113" s="675"/>
      <c r="S113" s="673"/>
      <c r="T113" s="673"/>
      <c r="U113" s="673"/>
      <c r="V113" s="673"/>
      <c r="W113" s="673"/>
      <c r="X113" s="673"/>
      <c r="Y113" s="673"/>
      <c r="Z113" s="675"/>
      <c r="AA113" s="675"/>
      <c r="AB113" s="681"/>
      <c r="AC113" s="673"/>
      <c r="AD113" s="682"/>
      <c r="AE113" s="682"/>
      <c r="AF113" s="682"/>
      <c r="AG113" s="683"/>
      <c r="AH113" s="682"/>
      <c r="AI113" s="682"/>
      <c r="AJ113" s="675"/>
      <c r="AK113" s="684"/>
      <c r="AL113" s="675"/>
    </row>
    <row r="114" s="671" customFormat="1" ht="18.5" customHeight="1" spans="1:38">
      <c r="A114" s="687">
        <v>109</v>
      </c>
      <c r="B114" s="638" t="s">
        <v>606</v>
      </c>
      <c r="C114" s="688" t="s">
        <v>603</v>
      </c>
      <c r="D114" s="689"/>
      <c r="E114" s="690" t="s">
        <v>263</v>
      </c>
      <c r="F114" s="691">
        <v>1</v>
      </c>
      <c r="G114" s="657">
        <v>40877</v>
      </c>
      <c r="H114" s="657">
        <v>40877</v>
      </c>
      <c r="I114" s="658">
        <v>5600</v>
      </c>
      <c r="J114" s="658">
        <v>168</v>
      </c>
      <c r="K114" s="664"/>
      <c r="L114" s="664"/>
      <c r="M114" s="664"/>
      <c r="N114" s="664">
        <v>50</v>
      </c>
      <c r="O114" s="700">
        <v>-70.24</v>
      </c>
      <c r="P114" s="701"/>
      <c r="Q114" s="587"/>
      <c r="R114" s="675"/>
      <c r="S114" s="673"/>
      <c r="T114" s="673"/>
      <c r="U114" s="673"/>
      <c r="V114" s="673"/>
      <c r="W114" s="673"/>
      <c r="X114" s="673"/>
      <c r="Y114" s="673"/>
      <c r="Z114" s="675"/>
      <c r="AA114" s="675"/>
      <c r="AB114" s="681"/>
      <c r="AC114" s="673"/>
      <c r="AD114" s="682"/>
      <c r="AE114" s="682"/>
      <c r="AF114" s="682"/>
      <c r="AG114" s="683"/>
      <c r="AH114" s="682"/>
      <c r="AI114" s="682"/>
      <c r="AJ114" s="675"/>
      <c r="AK114" s="684"/>
      <c r="AL114" s="675"/>
    </row>
    <row r="115" s="671" customFormat="1" ht="18.5" customHeight="1" spans="1:38">
      <c r="A115" s="687">
        <v>110</v>
      </c>
      <c r="B115" s="638" t="s">
        <v>607</v>
      </c>
      <c r="C115" s="688" t="s">
        <v>608</v>
      </c>
      <c r="D115" s="689" t="s">
        <v>609</v>
      </c>
      <c r="E115" s="690" t="s">
        <v>263</v>
      </c>
      <c r="F115" s="691">
        <v>1</v>
      </c>
      <c r="G115" s="657">
        <v>40877</v>
      </c>
      <c r="H115" s="657">
        <v>40877</v>
      </c>
      <c r="I115" s="658">
        <v>26000</v>
      </c>
      <c r="J115" s="658">
        <v>780</v>
      </c>
      <c r="K115" s="664"/>
      <c r="L115" s="664"/>
      <c r="M115" s="664"/>
      <c r="N115" s="664">
        <v>10</v>
      </c>
      <c r="O115" s="700">
        <v>-98.72</v>
      </c>
      <c r="P115" s="701"/>
      <c r="Q115" s="587"/>
      <c r="R115" s="675"/>
      <c r="S115" s="673"/>
      <c r="T115" s="673"/>
      <c r="U115" s="673"/>
      <c r="V115" s="673"/>
      <c r="W115" s="673"/>
      <c r="X115" s="673"/>
      <c r="Y115" s="673"/>
      <c r="Z115" s="675"/>
      <c r="AA115" s="675"/>
      <c r="AB115" s="681"/>
      <c r="AC115" s="673"/>
      <c r="AD115" s="682"/>
      <c r="AE115" s="682"/>
      <c r="AF115" s="682"/>
      <c r="AG115" s="683"/>
      <c r="AH115" s="682"/>
      <c r="AI115" s="682"/>
      <c r="AJ115" s="675"/>
      <c r="AK115" s="684"/>
      <c r="AL115" s="675"/>
    </row>
    <row r="116" s="671" customFormat="1" ht="18.5" customHeight="1" spans="1:38">
      <c r="A116" s="687">
        <v>111</v>
      </c>
      <c r="B116" s="638" t="s">
        <v>610</v>
      </c>
      <c r="C116" s="688" t="s">
        <v>611</v>
      </c>
      <c r="D116" s="689"/>
      <c r="E116" s="690" t="s">
        <v>263</v>
      </c>
      <c r="F116" s="691">
        <v>1</v>
      </c>
      <c r="G116" s="657">
        <v>40877</v>
      </c>
      <c r="H116" s="657">
        <v>40877</v>
      </c>
      <c r="I116" s="658">
        <v>6800</v>
      </c>
      <c r="J116" s="658">
        <v>204</v>
      </c>
      <c r="K116" s="664"/>
      <c r="L116" s="664"/>
      <c r="M116" s="664"/>
      <c r="N116" s="664">
        <v>10</v>
      </c>
      <c r="O116" s="700">
        <v>-95.1</v>
      </c>
      <c r="P116" s="701"/>
      <c r="Q116" s="587"/>
      <c r="R116" s="675"/>
      <c r="S116" s="673"/>
      <c r="T116" s="673"/>
      <c r="U116" s="673"/>
      <c r="V116" s="673"/>
      <c r="W116" s="673"/>
      <c r="X116" s="673"/>
      <c r="Y116" s="673"/>
      <c r="Z116" s="675"/>
      <c r="AA116" s="675"/>
      <c r="AB116" s="681"/>
      <c r="AC116" s="673"/>
      <c r="AD116" s="682"/>
      <c r="AE116" s="682"/>
      <c r="AF116" s="682"/>
      <c r="AG116" s="683"/>
      <c r="AH116" s="682"/>
      <c r="AI116" s="682"/>
      <c r="AJ116" s="675"/>
      <c r="AK116" s="684"/>
      <c r="AL116" s="675"/>
    </row>
    <row r="117" s="671" customFormat="1" ht="18.5" customHeight="1" spans="1:38">
      <c r="A117" s="687">
        <v>112</v>
      </c>
      <c r="B117" s="638" t="s">
        <v>612</v>
      </c>
      <c r="C117" s="688" t="s">
        <v>613</v>
      </c>
      <c r="D117" s="689" t="s">
        <v>614</v>
      </c>
      <c r="E117" s="690" t="s">
        <v>263</v>
      </c>
      <c r="F117" s="691">
        <v>1</v>
      </c>
      <c r="G117" s="657">
        <v>40877</v>
      </c>
      <c r="H117" s="657">
        <v>40877</v>
      </c>
      <c r="I117" s="658">
        <v>2200</v>
      </c>
      <c r="J117" s="658">
        <v>66</v>
      </c>
      <c r="K117" s="664"/>
      <c r="L117" s="664"/>
      <c r="M117" s="664"/>
      <c r="N117" s="664">
        <v>10</v>
      </c>
      <c r="O117" s="700">
        <v>-84.85</v>
      </c>
      <c r="P117" s="701"/>
      <c r="Q117" s="587"/>
      <c r="R117" s="675"/>
      <c r="S117" s="673"/>
      <c r="T117" s="673"/>
      <c r="U117" s="673"/>
      <c r="V117" s="673"/>
      <c r="W117" s="673"/>
      <c r="X117" s="673"/>
      <c r="Y117" s="673"/>
      <c r="Z117" s="675"/>
      <c r="AA117" s="675"/>
      <c r="AB117" s="681"/>
      <c r="AC117" s="673"/>
      <c r="AD117" s="682"/>
      <c r="AE117" s="682"/>
      <c r="AF117" s="682"/>
      <c r="AG117" s="683"/>
      <c r="AH117" s="682"/>
      <c r="AI117" s="682"/>
      <c r="AJ117" s="675"/>
      <c r="AK117" s="684"/>
      <c r="AL117" s="675"/>
    </row>
    <row r="118" s="671" customFormat="1" ht="18.5" customHeight="1" spans="1:38">
      <c r="A118" s="687">
        <v>113</v>
      </c>
      <c r="B118" s="638" t="s">
        <v>615</v>
      </c>
      <c r="C118" s="688" t="s">
        <v>616</v>
      </c>
      <c r="D118" s="689"/>
      <c r="E118" s="690" t="s">
        <v>263</v>
      </c>
      <c r="F118" s="691">
        <v>1</v>
      </c>
      <c r="G118" s="657">
        <v>41121</v>
      </c>
      <c r="H118" s="657">
        <v>41121</v>
      </c>
      <c r="I118" s="658">
        <v>184545.98</v>
      </c>
      <c r="J118" s="658">
        <v>5536.38</v>
      </c>
      <c r="K118" s="664"/>
      <c r="L118" s="664"/>
      <c r="M118" s="664"/>
      <c r="N118" s="664">
        <v>200</v>
      </c>
      <c r="O118" s="700">
        <v>-96.39</v>
      </c>
      <c r="P118" s="701"/>
      <c r="Q118" s="587"/>
      <c r="R118" s="675"/>
      <c r="S118" s="673"/>
      <c r="T118" s="673"/>
      <c r="U118" s="673"/>
      <c r="V118" s="673"/>
      <c r="W118" s="673"/>
      <c r="X118" s="673"/>
      <c r="Y118" s="673"/>
      <c r="Z118" s="675"/>
      <c r="AA118" s="675"/>
      <c r="AB118" s="681"/>
      <c r="AC118" s="673"/>
      <c r="AD118" s="682"/>
      <c r="AE118" s="682"/>
      <c r="AF118" s="682"/>
      <c r="AG118" s="683"/>
      <c r="AH118" s="682"/>
      <c r="AI118" s="682"/>
      <c r="AJ118" s="675"/>
      <c r="AK118" s="684"/>
      <c r="AL118" s="675"/>
    </row>
    <row r="119" s="671" customFormat="1" ht="18.5" customHeight="1" spans="1:38">
      <c r="A119" s="687">
        <v>114</v>
      </c>
      <c r="B119" s="638" t="s">
        <v>617</v>
      </c>
      <c r="C119" s="688" t="s">
        <v>618</v>
      </c>
      <c r="D119" s="689"/>
      <c r="E119" s="690" t="s">
        <v>263</v>
      </c>
      <c r="F119" s="691">
        <v>1</v>
      </c>
      <c r="G119" s="657">
        <v>41182</v>
      </c>
      <c r="H119" s="657">
        <v>41182</v>
      </c>
      <c r="I119" s="658">
        <v>4350</v>
      </c>
      <c r="J119" s="658">
        <v>130.5</v>
      </c>
      <c r="K119" s="664"/>
      <c r="L119" s="664"/>
      <c r="M119" s="664"/>
      <c r="N119" s="664">
        <v>50</v>
      </c>
      <c r="O119" s="700">
        <v>-61.69</v>
      </c>
      <c r="P119" s="701"/>
      <c r="Q119" s="587"/>
      <c r="R119" s="675"/>
      <c r="S119" s="673"/>
      <c r="T119" s="673"/>
      <c r="U119" s="673"/>
      <c r="V119" s="673"/>
      <c r="W119" s="673"/>
      <c r="X119" s="673"/>
      <c r="Y119" s="673"/>
      <c r="Z119" s="675"/>
      <c r="AA119" s="675"/>
      <c r="AB119" s="681"/>
      <c r="AC119" s="673"/>
      <c r="AD119" s="682"/>
      <c r="AE119" s="682"/>
      <c r="AF119" s="682"/>
      <c r="AG119" s="683"/>
      <c r="AH119" s="682"/>
      <c r="AI119" s="682"/>
      <c r="AJ119" s="675"/>
      <c r="AK119" s="684"/>
      <c r="AL119" s="675"/>
    </row>
    <row r="120" s="671" customFormat="1" ht="18.5" customHeight="1" spans="1:38">
      <c r="A120" s="687">
        <v>115</v>
      </c>
      <c r="B120" s="638" t="s">
        <v>619</v>
      </c>
      <c r="C120" s="688" t="s">
        <v>485</v>
      </c>
      <c r="D120" s="689"/>
      <c r="E120" s="690" t="s">
        <v>263</v>
      </c>
      <c r="F120" s="691">
        <v>1</v>
      </c>
      <c r="G120" s="657">
        <v>41182</v>
      </c>
      <c r="H120" s="657">
        <v>41182</v>
      </c>
      <c r="I120" s="658">
        <v>4550</v>
      </c>
      <c r="J120" s="658">
        <v>136.5</v>
      </c>
      <c r="K120" s="664"/>
      <c r="L120" s="664"/>
      <c r="M120" s="664"/>
      <c r="N120" s="664">
        <v>50</v>
      </c>
      <c r="O120" s="700">
        <v>-63.37</v>
      </c>
      <c r="P120" s="701"/>
      <c r="Q120" s="587"/>
      <c r="R120" s="675"/>
      <c r="S120" s="673"/>
      <c r="T120" s="673"/>
      <c r="U120" s="673"/>
      <c r="V120" s="673"/>
      <c r="W120" s="673"/>
      <c r="X120" s="673"/>
      <c r="Y120" s="673"/>
      <c r="Z120" s="675"/>
      <c r="AA120" s="675"/>
      <c r="AB120" s="681"/>
      <c r="AC120" s="673"/>
      <c r="AD120" s="682"/>
      <c r="AE120" s="682"/>
      <c r="AF120" s="682"/>
      <c r="AG120" s="683"/>
      <c r="AH120" s="682"/>
      <c r="AI120" s="682"/>
      <c r="AJ120" s="675"/>
      <c r="AK120" s="684"/>
      <c r="AL120" s="675"/>
    </row>
    <row r="121" s="671" customFormat="1" ht="18.5" customHeight="1" spans="1:38">
      <c r="A121" s="687">
        <v>116</v>
      </c>
      <c r="B121" s="638" t="s">
        <v>620</v>
      </c>
      <c r="C121" s="688" t="s">
        <v>621</v>
      </c>
      <c r="D121" s="689" t="s">
        <v>622</v>
      </c>
      <c r="E121" s="690" t="s">
        <v>263</v>
      </c>
      <c r="F121" s="691">
        <v>1</v>
      </c>
      <c r="G121" s="657">
        <v>41477</v>
      </c>
      <c r="H121" s="657">
        <v>41477</v>
      </c>
      <c r="I121" s="658">
        <v>2700</v>
      </c>
      <c r="J121" s="658">
        <v>81</v>
      </c>
      <c r="K121" s="664"/>
      <c r="L121" s="664"/>
      <c r="M121" s="664"/>
      <c r="N121" s="664">
        <v>10</v>
      </c>
      <c r="O121" s="700">
        <v>-87.65</v>
      </c>
      <c r="P121" s="701"/>
      <c r="Q121" s="587"/>
      <c r="R121" s="675"/>
      <c r="S121" s="673"/>
      <c r="T121" s="673"/>
      <c r="U121" s="673"/>
      <c r="V121" s="673"/>
      <c r="W121" s="673"/>
      <c r="X121" s="673"/>
      <c r="Y121" s="673"/>
      <c r="Z121" s="675"/>
      <c r="AA121" s="675"/>
      <c r="AB121" s="681"/>
      <c r="AC121" s="673"/>
      <c r="AD121" s="682"/>
      <c r="AE121" s="682"/>
      <c r="AF121" s="682"/>
      <c r="AG121" s="683"/>
      <c r="AH121" s="682"/>
      <c r="AI121" s="682"/>
      <c r="AJ121" s="675"/>
      <c r="AK121" s="684"/>
      <c r="AL121" s="675"/>
    </row>
    <row r="122" s="671" customFormat="1" ht="18.5" customHeight="1" spans="1:38">
      <c r="A122" s="687">
        <v>117</v>
      </c>
      <c r="B122" s="638" t="s">
        <v>623</v>
      </c>
      <c r="C122" s="688" t="s">
        <v>624</v>
      </c>
      <c r="D122" s="689" t="s">
        <v>625</v>
      </c>
      <c r="E122" s="690" t="s">
        <v>263</v>
      </c>
      <c r="F122" s="691">
        <v>1</v>
      </c>
      <c r="G122" s="657">
        <v>41477</v>
      </c>
      <c r="H122" s="657">
        <v>41477</v>
      </c>
      <c r="I122" s="658">
        <v>6200</v>
      </c>
      <c r="J122" s="658">
        <v>186</v>
      </c>
      <c r="K122" s="664"/>
      <c r="L122" s="664"/>
      <c r="M122" s="664"/>
      <c r="N122" s="664">
        <v>50</v>
      </c>
      <c r="O122" s="700">
        <v>-73.12</v>
      </c>
      <c r="P122" s="701"/>
      <c r="Q122" s="587"/>
      <c r="R122" s="675"/>
      <c r="S122" s="673"/>
      <c r="T122" s="673"/>
      <c r="U122" s="673"/>
      <c r="V122" s="673"/>
      <c r="W122" s="673"/>
      <c r="X122" s="673"/>
      <c r="Y122" s="673"/>
      <c r="Z122" s="675"/>
      <c r="AA122" s="675"/>
      <c r="AB122" s="681"/>
      <c r="AC122" s="673"/>
      <c r="AD122" s="682"/>
      <c r="AE122" s="682"/>
      <c r="AF122" s="682"/>
      <c r="AG122" s="683"/>
      <c r="AH122" s="682"/>
      <c r="AI122" s="682"/>
      <c r="AJ122" s="675"/>
      <c r="AK122" s="684"/>
      <c r="AL122" s="675"/>
    </row>
    <row r="123" s="671" customFormat="1" ht="18.5" customHeight="1" spans="1:38">
      <c r="A123" s="687">
        <v>118</v>
      </c>
      <c r="B123" s="638" t="s">
        <v>626</v>
      </c>
      <c r="C123" s="688" t="s">
        <v>627</v>
      </c>
      <c r="D123" s="689" t="s">
        <v>628</v>
      </c>
      <c r="E123" s="690" t="s">
        <v>263</v>
      </c>
      <c r="F123" s="691">
        <v>1</v>
      </c>
      <c r="G123" s="657">
        <v>41486</v>
      </c>
      <c r="H123" s="657">
        <v>41486</v>
      </c>
      <c r="I123" s="658">
        <v>1800</v>
      </c>
      <c r="J123" s="658">
        <v>54</v>
      </c>
      <c r="K123" s="664"/>
      <c r="L123" s="664"/>
      <c r="M123" s="664"/>
      <c r="N123" s="664">
        <v>100</v>
      </c>
      <c r="O123" s="700">
        <v>85.19</v>
      </c>
      <c r="P123" s="701"/>
      <c r="Q123" s="587"/>
      <c r="R123" s="675"/>
      <c r="S123" s="673"/>
      <c r="T123" s="673"/>
      <c r="U123" s="673"/>
      <c r="V123" s="673"/>
      <c r="W123" s="673"/>
      <c r="X123" s="673"/>
      <c r="Y123" s="673"/>
      <c r="Z123" s="675"/>
      <c r="AA123" s="675"/>
      <c r="AB123" s="681"/>
      <c r="AC123" s="673"/>
      <c r="AD123" s="682"/>
      <c r="AE123" s="682"/>
      <c r="AF123" s="682"/>
      <c r="AG123" s="683"/>
      <c r="AH123" s="682"/>
      <c r="AI123" s="682"/>
      <c r="AJ123" s="675"/>
      <c r="AK123" s="684"/>
      <c r="AL123" s="675"/>
    </row>
    <row r="124" s="671" customFormat="1" ht="18.5" customHeight="1" spans="1:38">
      <c r="A124" s="687">
        <v>119</v>
      </c>
      <c r="B124" s="638" t="s">
        <v>629</v>
      </c>
      <c r="C124" s="688" t="s">
        <v>627</v>
      </c>
      <c r="D124" s="689" t="s">
        <v>628</v>
      </c>
      <c r="E124" s="690" t="s">
        <v>263</v>
      </c>
      <c r="F124" s="691">
        <v>1</v>
      </c>
      <c r="G124" s="657">
        <v>41486</v>
      </c>
      <c r="H124" s="657">
        <v>41486</v>
      </c>
      <c r="I124" s="658">
        <v>1800</v>
      </c>
      <c r="J124" s="658">
        <v>54</v>
      </c>
      <c r="K124" s="664"/>
      <c r="L124" s="664"/>
      <c r="M124" s="664"/>
      <c r="N124" s="664">
        <v>100</v>
      </c>
      <c r="O124" s="700">
        <v>85.19</v>
      </c>
      <c r="P124" s="701"/>
      <c r="Q124" s="587"/>
      <c r="R124" s="675"/>
      <c r="S124" s="673"/>
      <c r="T124" s="673"/>
      <c r="U124" s="673"/>
      <c r="V124" s="673"/>
      <c r="W124" s="673"/>
      <c r="X124" s="673"/>
      <c r="Y124" s="673"/>
      <c r="Z124" s="675"/>
      <c r="AA124" s="675"/>
      <c r="AB124" s="681"/>
      <c r="AC124" s="673"/>
      <c r="AD124" s="682"/>
      <c r="AE124" s="682"/>
      <c r="AF124" s="682"/>
      <c r="AG124" s="683"/>
      <c r="AH124" s="682"/>
      <c r="AI124" s="682"/>
      <c r="AJ124" s="675"/>
      <c r="AK124" s="684"/>
      <c r="AL124" s="675"/>
    </row>
    <row r="125" s="671" customFormat="1" ht="18.5" customHeight="1" spans="1:38">
      <c r="A125" s="687">
        <v>120</v>
      </c>
      <c r="B125" s="638" t="s">
        <v>630</v>
      </c>
      <c r="C125" s="688" t="s">
        <v>631</v>
      </c>
      <c r="D125" s="689" t="s">
        <v>632</v>
      </c>
      <c r="E125" s="690" t="s">
        <v>263</v>
      </c>
      <c r="F125" s="691">
        <v>1</v>
      </c>
      <c r="G125" s="657">
        <v>41626</v>
      </c>
      <c r="H125" s="657">
        <v>41626</v>
      </c>
      <c r="I125" s="658">
        <v>6700</v>
      </c>
      <c r="J125" s="658">
        <v>201</v>
      </c>
      <c r="K125" s="664"/>
      <c r="L125" s="664"/>
      <c r="M125" s="664"/>
      <c r="N125" s="664">
        <v>20</v>
      </c>
      <c r="O125" s="700">
        <v>-90.05</v>
      </c>
      <c r="P125" s="701"/>
      <c r="Q125" s="587"/>
      <c r="R125" s="675"/>
      <c r="S125" s="673"/>
      <c r="T125" s="673"/>
      <c r="U125" s="673"/>
      <c r="V125" s="673"/>
      <c r="W125" s="673"/>
      <c r="X125" s="673"/>
      <c r="Y125" s="673"/>
      <c r="Z125" s="675"/>
      <c r="AA125" s="675"/>
      <c r="AB125" s="681"/>
      <c r="AC125" s="673"/>
      <c r="AD125" s="682"/>
      <c r="AE125" s="682"/>
      <c r="AF125" s="682"/>
      <c r="AG125" s="683"/>
      <c r="AH125" s="682"/>
      <c r="AI125" s="682"/>
      <c r="AJ125" s="675"/>
      <c r="AK125" s="684"/>
      <c r="AL125" s="675"/>
    </row>
    <row r="126" s="671" customFormat="1" ht="18.5" customHeight="1" spans="1:38">
      <c r="A126" s="687">
        <v>121</v>
      </c>
      <c r="B126" s="638" t="s">
        <v>633</v>
      </c>
      <c r="C126" s="688" t="s">
        <v>485</v>
      </c>
      <c r="D126" s="689" t="s">
        <v>634</v>
      </c>
      <c r="E126" s="690" t="s">
        <v>263</v>
      </c>
      <c r="F126" s="691">
        <v>1</v>
      </c>
      <c r="G126" s="657">
        <v>41665</v>
      </c>
      <c r="H126" s="657">
        <v>41665</v>
      </c>
      <c r="I126" s="658">
        <v>4700</v>
      </c>
      <c r="J126" s="658">
        <v>141</v>
      </c>
      <c r="K126" s="664"/>
      <c r="L126" s="664"/>
      <c r="M126" s="664"/>
      <c r="N126" s="664">
        <v>50</v>
      </c>
      <c r="O126" s="700">
        <v>-64.54</v>
      </c>
      <c r="P126" s="701"/>
      <c r="Q126" s="587"/>
      <c r="R126" s="675"/>
      <c r="S126" s="673"/>
      <c r="T126" s="673"/>
      <c r="U126" s="673"/>
      <c r="V126" s="673"/>
      <c r="W126" s="673"/>
      <c r="X126" s="673"/>
      <c r="Y126" s="673"/>
      <c r="Z126" s="675"/>
      <c r="AA126" s="675"/>
      <c r="AB126" s="681"/>
      <c r="AC126" s="673"/>
      <c r="AD126" s="682"/>
      <c r="AE126" s="682"/>
      <c r="AF126" s="682"/>
      <c r="AG126" s="683"/>
      <c r="AH126" s="682"/>
      <c r="AI126" s="682"/>
      <c r="AJ126" s="675"/>
      <c r="AK126" s="684"/>
      <c r="AL126" s="675"/>
    </row>
    <row r="127" s="671" customFormat="1" ht="18.5" customHeight="1" spans="1:38">
      <c r="A127" s="687">
        <v>122</v>
      </c>
      <c r="B127" s="638" t="s">
        <v>635</v>
      </c>
      <c r="C127" s="688" t="s">
        <v>636</v>
      </c>
      <c r="D127" s="689"/>
      <c r="E127" s="690" t="s">
        <v>263</v>
      </c>
      <c r="F127" s="691">
        <v>1</v>
      </c>
      <c r="G127" s="657">
        <v>41758</v>
      </c>
      <c r="H127" s="657">
        <v>41758</v>
      </c>
      <c r="I127" s="658">
        <v>4766</v>
      </c>
      <c r="J127" s="658">
        <v>142.98</v>
      </c>
      <c r="K127" s="664"/>
      <c r="L127" s="664"/>
      <c r="M127" s="664"/>
      <c r="N127" s="664">
        <v>50</v>
      </c>
      <c r="O127" s="700">
        <v>-65.03</v>
      </c>
      <c r="P127" s="701"/>
      <c r="Q127" s="587"/>
      <c r="R127" s="675"/>
      <c r="S127" s="673"/>
      <c r="T127" s="673"/>
      <c r="U127" s="673"/>
      <c r="V127" s="673"/>
      <c r="W127" s="673"/>
      <c r="X127" s="673"/>
      <c r="Y127" s="673"/>
      <c r="Z127" s="675"/>
      <c r="AA127" s="675"/>
      <c r="AB127" s="681"/>
      <c r="AC127" s="673"/>
      <c r="AD127" s="682"/>
      <c r="AE127" s="682"/>
      <c r="AF127" s="682"/>
      <c r="AG127" s="683"/>
      <c r="AH127" s="682"/>
      <c r="AI127" s="682"/>
      <c r="AJ127" s="675"/>
      <c r="AK127" s="684"/>
      <c r="AL127" s="675"/>
    </row>
    <row r="128" s="671" customFormat="1" ht="18.5" customHeight="1" spans="1:38">
      <c r="A128" s="687">
        <v>123</v>
      </c>
      <c r="B128" s="638" t="s">
        <v>637</v>
      </c>
      <c r="C128" s="688" t="s">
        <v>636</v>
      </c>
      <c r="D128" s="689"/>
      <c r="E128" s="690" t="s">
        <v>263</v>
      </c>
      <c r="F128" s="691">
        <v>1</v>
      </c>
      <c r="G128" s="657">
        <v>41758</v>
      </c>
      <c r="H128" s="657">
        <v>41758</v>
      </c>
      <c r="I128" s="658">
        <v>4766</v>
      </c>
      <c r="J128" s="658">
        <v>142.98</v>
      </c>
      <c r="K128" s="664"/>
      <c r="L128" s="664"/>
      <c r="M128" s="664"/>
      <c r="N128" s="664">
        <v>50</v>
      </c>
      <c r="O128" s="700">
        <v>-65.03</v>
      </c>
      <c r="P128" s="701"/>
      <c r="Q128" s="587"/>
      <c r="R128" s="675"/>
      <c r="S128" s="673"/>
      <c r="T128" s="673"/>
      <c r="U128" s="673"/>
      <c r="V128" s="673"/>
      <c r="W128" s="673"/>
      <c r="X128" s="673"/>
      <c r="Y128" s="673"/>
      <c r="Z128" s="675"/>
      <c r="AA128" s="675"/>
      <c r="AB128" s="681"/>
      <c r="AC128" s="673"/>
      <c r="AD128" s="682"/>
      <c r="AE128" s="682"/>
      <c r="AF128" s="682"/>
      <c r="AG128" s="683"/>
      <c r="AH128" s="682"/>
      <c r="AI128" s="682"/>
      <c r="AJ128" s="675"/>
      <c r="AK128" s="684"/>
      <c r="AL128" s="675"/>
    </row>
    <row r="129" s="671" customFormat="1" ht="18.5" customHeight="1" spans="1:38">
      <c r="A129" s="687">
        <v>124</v>
      </c>
      <c r="B129" s="638" t="s">
        <v>638</v>
      </c>
      <c r="C129" s="688" t="s">
        <v>639</v>
      </c>
      <c r="D129" s="689"/>
      <c r="E129" s="690" t="s">
        <v>263</v>
      </c>
      <c r="F129" s="691">
        <v>1</v>
      </c>
      <c r="G129" s="657">
        <v>41758</v>
      </c>
      <c r="H129" s="657">
        <v>41758</v>
      </c>
      <c r="I129" s="658">
        <v>1280</v>
      </c>
      <c r="J129" s="658">
        <v>38.4</v>
      </c>
      <c r="K129" s="664"/>
      <c r="L129" s="664"/>
      <c r="M129" s="664"/>
      <c r="N129" s="664">
        <v>10</v>
      </c>
      <c r="O129" s="700">
        <v>-73.96</v>
      </c>
      <c r="P129" s="701"/>
      <c r="Q129" s="587"/>
      <c r="R129" s="675"/>
      <c r="S129" s="673"/>
      <c r="T129" s="673"/>
      <c r="U129" s="673"/>
      <c r="V129" s="673"/>
      <c r="W129" s="673"/>
      <c r="X129" s="673"/>
      <c r="Y129" s="673"/>
      <c r="Z129" s="675"/>
      <c r="AA129" s="675"/>
      <c r="AB129" s="681"/>
      <c r="AC129" s="673"/>
      <c r="AD129" s="682"/>
      <c r="AE129" s="682"/>
      <c r="AF129" s="682"/>
      <c r="AG129" s="683"/>
      <c r="AH129" s="682"/>
      <c r="AI129" s="682"/>
      <c r="AJ129" s="675"/>
      <c r="AK129" s="684"/>
      <c r="AL129" s="675"/>
    </row>
    <row r="130" s="671" customFormat="1" ht="18.5" customHeight="1" spans="1:38">
      <c r="A130" s="687">
        <v>125</v>
      </c>
      <c r="B130" s="638" t="s">
        <v>640</v>
      </c>
      <c r="C130" s="688" t="s">
        <v>639</v>
      </c>
      <c r="D130" s="689"/>
      <c r="E130" s="690" t="s">
        <v>263</v>
      </c>
      <c r="F130" s="691">
        <v>1</v>
      </c>
      <c r="G130" s="657">
        <v>41758</v>
      </c>
      <c r="H130" s="657">
        <v>41758</v>
      </c>
      <c r="I130" s="658">
        <v>1280</v>
      </c>
      <c r="J130" s="658">
        <v>38.4</v>
      </c>
      <c r="K130" s="664"/>
      <c r="L130" s="664"/>
      <c r="M130" s="664"/>
      <c r="N130" s="664">
        <v>10</v>
      </c>
      <c r="O130" s="700">
        <v>-73.96</v>
      </c>
      <c r="P130" s="701"/>
      <c r="Q130" s="587"/>
      <c r="R130" s="675"/>
      <c r="S130" s="673"/>
      <c r="T130" s="673"/>
      <c r="U130" s="673"/>
      <c r="V130" s="673"/>
      <c r="W130" s="673"/>
      <c r="X130" s="673"/>
      <c r="Y130" s="673"/>
      <c r="Z130" s="675"/>
      <c r="AA130" s="675"/>
      <c r="AB130" s="681"/>
      <c r="AC130" s="673"/>
      <c r="AD130" s="682"/>
      <c r="AE130" s="682"/>
      <c r="AF130" s="682"/>
      <c r="AG130" s="683"/>
      <c r="AH130" s="682"/>
      <c r="AI130" s="682"/>
      <c r="AJ130" s="675"/>
      <c r="AK130" s="684"/>
      <c r="AL130" s="675"/>
    </row>
    <row r="131" s="671" customFormat="1" ht="18.5" customHeight="1" spans="1:38">
      <c r="A131" s="687">
        <v>126</v>
      </c>
      <c r="B131" s="638" t="s">
        <v>641</v>
      </c>
      <c r="C131" s="688" t="s">
        <v>624</v>
      </c>
      <c r="D131" s="689"/>
      <c r="E131" s="690" t="s">
        <v>263</v>
      </c>
      <c r="F131" s="691">
        <v>1</v>
      </c>
      <c r="G131" s="657">
        <v>41830</v>
      </c>
      <c r="H131" s="657">
        <v>41830</v>
      </c>
      <c r="I131" s="658">
        <v>4399</v>
      </c>
      <c r="J131" s="658">
        <v>131.97</v>
      </c>
      <c r="K131" s="664"/>
      <c r="L131" s="664"/>
      <c r="M131" s="664"/>
      <c r="N131" s="664">
        <v>50</v>
      </c>
      <c r="O131" s="700">
        <v>-62.11</v>
      </c>
      <c r="P131" s="701"/>
      <c r="Q131" s="587"/>
      <c r="R131" s="675"/>
      <c r="S131" s="673"/>
      <c r="T131" s="673"/>
      <c r="U131" s="673"/>
      <c r="V131" s="673"/>
      <c r="W131" s="673"/>
      <c r="X131" s="673"/>
      <c r="Y131" s="673"/>
      <c r="Z131" s="675"/>
      <c r="AA131" s="675"/>
      <c r="AB131" s="681"/>
      <c r="AC131" s="673"/>
      <c r="AD131" s="682"/>
      <c r="AE131" s="682"/>
      <c r="AF131" s="682"/>
      <c r="AG131" s="683"/>
      <c r="AH131" s="682"/>
      <c r="AI131" s="682"/>
      <c r="AJ131" s="675"/>
      <c r="AK131" s="684"/>
      <c r="AL131" s="675"/>
    </row>
    <row r="132" s="671" customFormat="1" ht="18.5" customHeight="1" spans="1:38">
      <c r="A132" s="687">
        <v>127</v>
      </c>
      <c r="B132" s="638" t="s">
        <v>642</v>
      </c>
      <c r="C132" s="688" t="s">
        <v>624</v>
      </c>
      <c r="D132" s="689" t="s">
        <v>643</v>
      </c>
      <c r="E132" s="690" t="s">
        <v>263</v>
      </c>
      <c r="F132" s="691">
        <v>1</v>
      </c>
      <c r="G132" s="657">
        <v>42093</v>
      </c>
      <c r="H132" s="657">
        <v>42093</v>
      </c>
      <c r="I132" s="658">
        <v>3800</v>
      </c>
      <c r="J132" s="658">
        <v>114</v>
      </c>
      <c r="K132" s="664"/>
      <c r="L132" s="664"/>
      <c r="M132" s="664"/>
      <c r="N132" s="664">
        <v>50</v>
      </c>
      <c r="O132" s="700">
        <v>-56.14</v>
      </c>
      <c r="P132" s="701"/>
      <c r="Q132" s="587"/>
      <c r="R132" s="675"/>
      <c r="S132" s="673"/>
      <c r="T132" s="673"/>
      <c r="U132" s="673"/>
      <c r="V132" s="673"/>
      <c r="W132" s="673"/>
      <c r="X132" s="673"/>
      <c r="Y132" s="673"/>
      <c r="Z132" s="675"/>
      <c r="AA132" s="675"/>
      <c r="AB132" s="681"/>
      <c r="AC132" s="673"/>
      <c r="AD132" s="682"/>
      <c r="AE132" s="682"/>
      <c r="AF132" s="682"/>
      <c r="AG132" s="683"/>
      <c r="AH132" s="682"/>
      <c r="AI132" s="682"/>
      <c r="AJ132" s="675"/>
      <c r="AK132" s="684"/>
      <c r="AL132" s="675"/>
    </row>
    <row r="133" s="671" customFormat="1" ht="18.5" customHeight="1" spans="1:38">
      <c r="A133" s="687">
        <v>128</v>
      </c>
      <c r="B133" s="638" t="s">
        <v>644</v>
      </c>
      <c r="C133" s="688" t="s">
        <v>645</v>
      </c>
      <c r="D133" s="689" t="s">
        <v>646</v>
      </c>
      <c r="E133" s="690" t="s">
        <v>263</v>
      </c>
      <c r="F133" s="691">
        <v>1</v>
      </c>
      <c r="G133" s="657">
        <v>42093</v>
      </c>
      <c r="H133" s="657">
        <v>42093</v>
      </c>
      <c r="I133" s="658">
        <v>4550</v>
      </c>
      <c r="J133" s="658">
        <v>136.5</v>
      </c>
      <c r="K133" s="664"/>
      <c r="L133" s="664"/>
      <c r="M133" s="664"/>
      <c r="N133" s="664">
        <v>50</v>
      </c>
      <c r="O133" s="700">
        <v>-63.37</v>
      </c>
      <c r="P133" s="701"/>
      <c r="Q133" s="587"/>
      <c r="R133" s="675"/>
      <c r="S133" s="673"/>
      <c r="T133" s="673"/>
      <c r="U133" s="673"/>
      <c r="V133" s="673"/>
      <c r="W133" s="673"/>
      <c r="X133" s="673"/>
      <c r="Y133" s="673"/>
      <c r="Z133" s="675"/>
      <c r="AA133" s="675"/>
      <c r="AB133" s="681"/>
      <c r="AC133" s="673"/>
      <c r="AD133" s="682"/>
      <c r="AE133" s="682"/>
      <c r="AF133" s="682"/>
      <c r="AG133" s="683"/>
      <c r="AH133" s="682"/>
      <c r="AI133" s="682"/>
      <c r="AJ133" s="675"/>
      <c r="AK133" s="684"/>
      <c r="AL133" s="675"/>
    </row>
    <row r="134" s="671" customFormat="1" ht="18.5" customHeight="1" spans="1:38">
      <c r="A134" s="687">
        <v>129</v>
      </c>
      <c r="B134" s="638" t="s">
        <v>647</v>
      </c>
      <c r="C134" s="688" t="s">
        <v>648</v>
      </c>
      <c r="D134" s="689"/>
      <c r="E134" s="690" t="s">
        <v>263</v>
      </c>
      <c r="F134" s="691">
        <v>1</v>
      </c>
      <c r="G134" s="657">
        <v>42361</v>
      </c>
      <c r="H134" s="657">
        <v>42361</v>
      </c>
      <c r="I134" s="658">
        <v>7380</v>
      </c>
      <c r="J134" s="658">
        <v>221.4</v>
      </c>
      <c r="K134" s="664"/>
      <c r="L134" s="664"/>
      <c r="M134" s="664"/>
      <c r="N134" s="664">
        <v>20</v>
      </c>
      <c r="O134" s="700">
        <v>-90.97</v>
      </c>
      <c r="P134" s="701"/>
      <c r="Q134" s="587"/>
      <c r="R134" s="675"/>
      <c r="S134" s="673"/>
      <c r="T134" s="673"/>
      <c r="U134" s="673"/>
      <c r="V134" s="673"/>
      <c r="W134" s="673"/>
      <c r="X134" s="673"/>
      <c r="Y134" s="673"/>
      <c r="Z134" s="675"/>
      <c r="AA134" s="675"/>
      <c r="AB134" s="681"/>
      <c r="AC134" s="673"/>
      <c r="AD134" s="682"/>
      <c r="AE134" s="682"/>
      <c r="AF134" s="682"/>
      <c r="AG134" s="683"/>
      <c r="AH134" s="682"/>
      <c r="AI134" s="682"/>
      <c r="AJ134" s="675"/>
      <c r="AK134" s="684"/>
      <c r="AL134" s="675"/>
    </row>
    <row r="135" s="671" customFormat="1" ht="18.5" customHeight="1" spans="1:38">
      <c r="A135" s="687">
        <v>130</v>
      </c>
      <c r="B135" s="638" t="s">
        <v>649</v>
      </c>
      <c r="C135" s="688" t="s">
        <v>648</v>
      </c>
      <c r="D135" s="689"/>
      <c r="E135" s="690" t="s">
        <v>263</v>
      </c>
      <c r="F135" s="691">
        <v>1</v>
      </c>
      <c r="G135" s="657">
        <v>42361</v>
      </c>
      <c r="H135" s="657">
        <v>42361</v>
      </c>
      <c r="I135" s="658">
        <v>7580</v>
      </c>
      <c r="J135" s="658">
        <v>227.4</v>
      </c>
      <c r="K135" s="664"/>
      <c r="L135" s="664"/>
      <c r="M135" s="664"/>
      <c r="N135" s="664">
        <v>20</v>
      </c>
      <c r="O135" s="700">
        <v>-91.2</v>
      </c>
      <c r="P135" s="701"/>
      <c r="Q135" s="587"/>
      <c r="R135" s="675"/>
      <c r="S135" s="673"/>
      <c r="T135" s="673"/>
      <c r="U135" s="673"/>
      <c r="V135" s="673"/>
      <c r="W135" s="673"/>
      <c r="X135" s="673"/>
      <c r="Y135" s="673"/>
      <c r="Z135" s="675"/>
      <c r="AA135" s="675"/>
      <c r="AB135" s="681"/>
      <c r="AC135" s="673"/>
      <c r="AD135" s="682"/>
      <c r="AE135" s="682"/>
      <c r="AF135" s="682"/>
      <c r="AG135" s="683"/>
      <c r="AH135" s="682"/>
      <c r="AI135" s="682"/>
      <c r="AJ135" s="675"/>
      <c r="AK135" s="684"/>
      <c r="AL135" s="675"/>
    </row>
    <row r="136" s="671" customFormat="1" ht="18.5" customHeight="1" spans="1:38">
      <c r="A136" s="687">
        <v>131</v>
      </c>
      <c r="B136" s="638" t="s">
        <v>650</v>
      </c>
      <c r="C136" s="688" t="s">
        <v>651</v>
      </c>
      <c r="D136" s="689"/>
      <c r="E136" s="690" t="s">
        <v>263</v>
      </c>
      <c r="F136" s="691">
        <v>1</v>
      </c>
      <c r="G136" s="657">
        <v>42361</v>
      </c>
      <c r="H136" s="657">
        <v>42361</v>
      </c>
      <c r="I136" s="658">
        <v>7580</v>
      </c>
      <c r="J136" s="658">
        <v>227.4</v>
      </c>
      <c r="K136" s="664"/>
      <c r="L136" s="664"/>
      <c r="M136" s="664"/>
      <c r="N136" s="664">
        <v>20</v>
      </c>
      <c r="O136" s="700">
        <v>-91.2</v>
      </c>
      <c r="P136" s="701"/>
      <c r="Q136" s="587"/>
      <c r="R136" s="675"/>
      <c r="S136" s="673"/>
      <c r="T136" s="673"/>
      <c r="U136" s="673"/>
      <c r="V136" s="673"/>
      <c r="W136" s="673"/>
      <c r="X136" s="673"/>
      <c r="Y136" s="673"/>
      <c r="Z136" s="675"/>
      <c r="AA136" s="675"/>
      <c r="AB136" s="681"/>
      <c r="AC136" s="673"/>
      <c r="AD136" s="682"/>
      <c r="AE136" s="682"/>
      <c r="AF136" s="682"/>
      <c r="AG136" s="683"/>
      <c r="AH136" s="682"/>
      <c r="AI136" s="682"/>
      <c r="AJ136" s="675"/>
      <c r="AK136" s="684"/>
      <c r="AL136" s="675"/>
    </row>
    <row r="137" s="671" customFormat="1" ht="18.5" customHeight="1" spans="1:38">
      <c r="A137" s="687">
        <v>132</v>
      </c>
      <c r="B137" s="638" t="s">
        <v>652</v>
      </c>
      <c r="C137" s="688" t="s">
        <v>653</v>
      </c>
      <c r="D137" s="689" t="s">
        <v>654</v>
      </c>
      <c r="E137" s="690" t="s">
        <v>263</v>
      </c>
      <c r="F137" s="691">
        <v>1</v>
      </c>
      <c r="G137" s="657">
        <v>42640</v>
      </c>
      <c r="H137" s="657">
        <v>42640</v>
      </c>
      <c r="I137" s="658">
        <v>3247.86</v>
      </c>
      <c r="J137" s="658">
        <v>649.58</v>
      </c>
      <c r="K137" s="664"/>
      <c r="L137" s="664"/>
      <c r="M137" s="664"/>
      <c r="N137" s="664">
        <v>50</v>
      </c>
      <c r="O137" s="700">
        <v>-92.3</v>
      </c>
      <c r="P137" s="701"/>
      <c r="Q137" s="587"/>
      <c r="R137" s="675"/>
      <c r="S137" s="673"/>
      <c r="T137" s="673"/>
      <c r="U137" s="673"/>
      <c r="V137" s="673"/>
      <c r="W137" s="673"/>
      <c r="X137" s="673"/>
      <c r="Y137" s="673"/>
      <c r="Z137" s="675"/>
      <c r="AA137" s="675"/>
      <c r="AB137" s="681"/>
      <c r="AC137" s="673"/>
      <c r="AD137" s="682"/>
      <c r="AE137" s="682"/>
      <c r="AF137" s="682"/>
      <c r="AG137" s="683"/>
      <c r="AH137" s="682"/>
      <c r="AI137" s="682"/>
      <c r="AJ137" s="675"/>
      <c r="AK137" s="684"/>
      <c r="AL137" s="675"/>
    </row>
    <row r="138" s="671" customFormat="1" ht="18.5" customHeight="1" spans="1:38">
      <c r="A138" s="687">
        <v>133</v>
      </c>
      <c r="B138" s="638" t="s">
        <v>655</v>
      </c>
      <c r="C138" s="688" t="s">
        <v>656</v>
      </c>
      <c r="D138" s="689" t="s">
        <v>657</v>
      </c>
      <c r="E138" s="690" t="s">
        <v>263</v>
      </c>
      <c r="F138" s="691">
        <v>1</v>
      </c>
      <c r="G138" s="657">
        <v>43039</v>
      </c>
      <c r="H138" s="657">
        <v>43039</v>
      </c>
      <c r="I138" s="658">
        <v>5299.15</v>
      </c>
      <c r="J138" s="658">
        <v>158.97</v>
      </c>
      <c r="K138" s="664"/>
      <c r="L138" s="664"/>
      <c r="M138" s="664"/>
      <c r="N138" s="664">
        <v>10</v>
      </c>
      <c r="O138" s="700">
        <v>-93.71</v>
      </c>
      <c r="P138" s="701"/>
      <c r="Q138" s="587"/>
      <c r="R138" s="675"/>
      <c r="S138" s="673"/>
      <c r="T138" s="673"/>
      <c r="U138" s="673"/>
      <c r="V138" s="673"/>
      <c r="W138" s="673"/>
      <c r="X138" s="673"/>
      <c r="Y138" s="673"/>
      <c r="Z138" s="675"/>
      <c r="AA138" s="675"/>
      <c r="AB138" s="681"/>
      <c r="AC138" s="673"/>
      <c r="AD138" s="682"/>
      <c r="AE138" s="682"/>
      <c r="AF138" s="682"/>
      <c r="AG138" s="683"/>
      <c r="AH138" s="682"/>
      <c r="AI138" s="682"/>
      <c r="AJ138" s="675"/>
      <c r="AK138" s="684"/>
      <c r="AL138" s="675"/>
    </row>
    <row r="139" s="671" customFormat="1" ht="18.5" customHeight="1" spans="1:38">
      <c r="A139" s="687">
        <v>134</v>
      </c>
      <c r="B139" s="638" t="s">
        <v>658</v>
      </c>
      <c r="C139" s="688" t="s">
        <v>659</v>
      </c>
      <c r="D139" s="689" t="s">
        <v>660</v>
      </c>
      <c r="E139" s="690" t="s">
        <v>263</v>
      </c>
      <c r="F139" s="691">
        <v>1</v>
      </c>
      <c r="G139" s="657">
        <v>43341</v>
      </c>
      <c r="H139" s="657">
        <v>43341</v>
      </c>
      <c r="I139" s="658">
        <v>1594.83</v>
      </c>
      <c r="J139" s="658">
        <v>47.84</v>
      </c>
      <c r="K139" s="664"/>
      <c r="L139" s="664"/>
      <c r="M139" s="664"/>
      <c r="N139" s="664">
        <v>100</v>
      </c>
      <c r="O139" s="700">
        <v>109.03</v>
      </c>
      <c r="P139" s="701"/>
      <c r="Q139" s="587"/>
      <c r="R139" s="675"/>
      <c r="S139" s="673"/>
      <c r="T139" s="673"/>
      <c r="U139" s="673"/>
      <c r="V139" s="673"/>
      <c r="W139" s="673"/>
      <c r="X139" s="673"/>
      <c r="Y139" s="673"/>
      <c r="Z139" s="675"/>
      <c r="AA139" s="675"/>
      <c r="AB139" s="681"/>
      <c r="AC139" s="673"/>
      <c r="AD139" s="682"/>
      <c r="AE139" s="682"/>
      <c r="AF139" s="682"/>
      <c r="AG139" s="683"/>
      <c r="AH139" s="682"/>
      <c r="AI139" s="682"/>
      <c r="AJ139" s="675"/>
      <c r="AK139" s="684"/>
      <c r="AL139" s="675"/>
    </row>
    <row r="140" s="671" customFormat="1" ht="18.5" customHeight="1" spans="1:38">
      <c r="A140" s="687">
        <v>135</v>
      </c>
      <c r="B140" s="638" t="s">
        <v>661</v>
      </c>
      <c r="C140" s="688" t="s">
        <v>662</v>
      </c>
      <c r="D140" s="689" t="s">
        <v>663</v>
      </c>
      <c r="E140" s="690" t="s">
        <v>263</v>
      </c>
      <c r="F140" s="691">
        <v>1</v>
      </c>
      <c r="G140" s="657">
        <v>43454</v>
      </c>
      <c r="H140" s="657">
        <v>43454</v>
      </c>
      <c r="I140" s="658">
        <v>1119.83</v>
      </c>
      <c r="J140" s="658">
        <v>106.01</v>
      </c>
      <c r="K140" s="664"/>
      <c r="L140" s="664"/>
      <c r="M140" s="664"/>
      <c r="N140" s="664">
        <v>20</v>
      </c>
      <c r="O140" s="700">
        <v>-81.13</v>
      </c>
      <c r="P140" s="701"/>
      <c r="Q140" s="587"/>
      <c r="R140" s="675"/>
      <c r="S140" s="673"/>
      <c r="T140" s="673"/>
      <c r="U140" s="673"/>
      <c r="V140" s="673"/>
      <c r="W140" s="673"/>
      <c r="X140" s="673"/>
      <c r="Y140" s="673"/>
      <c r="Z140" s="675"/>
      <c r="AA140" s="675"/>
      <c r="AB140" s="681"/>
      <c r="AC140" s="673"/>
      <c r="AD140" s="682"/>
      <c r="AE140" s="682"/>
      <c r="AF140" s="682"/>
      <c r="AG140" s="683"/>
      <c r="AH140" s="682"/>
      <c r="AI140" s="682"/>
      <c r="AJ140" s="675"/>
      <c r="AK140" s="684"/>
      <c r="AL140" s="675"/>
    </row>
    <row r="141" s="671" customFormat="1" ht="18.5" customHeight="1" spans="1:38">
      <c r="A141" s="687">
        <v>136</v>
      </c>
      <c r="B141" s="638" t="s">
        <v>664</v>
      </c>
      <c r="C141" s="688" t="s">
        <v>624</v>
      </c>
      <c r="D141" s="689" t="s">
        <v>665</v>
      </c>
      <c r="E141" s="690" t="s">
        <v>263</v>
      </c>
      <c r="F141" s="691">
        <v>1</v>
      </c>
      <c r="G141" s="657">
        <v>43454</v>
      </c>
      <c r="H141" s="657">
        <v>43454</v>
      </c>
      <c r="I141" s="658">
        <v>3398.06</v>
      </c>
      <c r="J141" s="658">
        <v>321.68</v>
      </c>
      <c r="K141" s="664"/>
      <c r="L141" s="664"/>
      <c r="M141" s="664"/>
      <c r="N141" s="664">
        <v>50</v>
      </c>
      <c r="O141" s="700">
        <v>-84.46</v>
      </c>
      <c r="P141" s="701"/>
      <c r="Q141" s="587"/>
      <c r="R141" s="675"/>
      <c r="S141" s="673"/>
      <c r="T141" s="673"/>
      <c r="U141" s="673"/>
      <c r="V141" s="673"/>
      <c r="W141" s="673"/>
      <c r="X141" s="673"/>
      <c r="Y141" s="673"/>
      <c r="Z141" s="675"/>
      <c r="AA141" s="675"/>
      <c r="AB141" s="681"/>
      <c r="AC141" s="673"/>
      <c r="AD141" s="682"/>
      <c r="AE141" s="682"/>
      <c r="AF141" s="682"/>
      <c r="AG141" s="683"/>
      <c r="AH141" s="682"/>
      <c r="AI141" s="682"/>
      <c r="AJ141" s="675"/>
      <c r="AK141" s="684"/>
      <c r="AL141" s="675"/>
    </row>
    <row r="142" s="671" customFormat="1" ht="18.5" customHeight="1" spans="1:38">
      <c r="A142" s="687">
        <v>137</v>
      </c>
      <c r="B142" s="638" t="s">
        <v>666</v>
      </c>
      <c r="C142" s="688" t="s">
        <v>667</v>
      </c>
      <c r="D142" s="689"/>
      <c r="E142" s="690" t="s">
        <v>256</v>
      </c>
      <c r="F142" s="691">
        <v>1</v>
      </c>
      <c r="G142" s="657">
        <v>43454</v>
      </c>
      <c r="H142" s="657">
        <v>43454</v>
      </c>
      <c r="I142" s="658">
        <v>392824.95</v>
      </c>
      <c r="J142" s="658">
        <v>37187.43</v>
      </c>
      <c r="K142" s="664"/>
      <c r="L142" s="664"/>
      <c r="M142" s="664"/>
      <c r="N142" s="664">
        <v>300</v>
      </c>
      <c r="O142" s="700">
        <v>-99.19</v>
      </c>
      <c r="P142" s="701"/>
      <c r="Q142" s="587"/>
      <c r="R142" s="675"/>
      <c r="S142" s="673"/>
      <c r="T142" s="673"/>
      <c r="U142" s="673"/>
      <c r="V142" s="673"/>
      <c r="W142" s="673"/>
      <c r="X142" s="673"/>
      <c r="Y142" s="673"/>
      <c r="Z142" s="675"/>
      <c r="AA142" s="675"/>
      <c r="AB142" s="681"/>
      <c r="AC142" s="673"/>
      <c r="AD142" s="682"/>
      <c r="AE142" s="682"/>
      <c r="AF142" s="682"/>
      <c r="AG142" s="683"/>
      <c r="AH142" s="682"/>
      <c r="AI142" s="682"/>
      <c r="AJ142" s="675"/>
      <c r="AK142" s="684"/>
      <c r="AL142" s="675"/>
    </row>
    <row r="143" s="671" customFormat="1" ht="18.5" customHeight="1" spans="1:38">
      <c r="A143" s="687">
        <v>138</v>
      </c>
      <c r="B143" s="634" t="s">
        <v>668</v>
      </c>
      <c r="C143" s="705" t="s">
        <v>669</v>
      </c>
      <c r="D143" s="706"/>
      <c r="E143" s="690" t="s">
        <v>263</v>
      </c>
      <c r="F143" s="691">
        <v>1</v>
      </c>
      <c r="G143" s="657">
        <v>44041</v>
      </c>
      <c r="H143" s="657">
        <v>44041</v>
      </c>
      <c r="I143" s="658">
        <v>5940.59</v>
      </c>
      <c r="J143" s="658">
        <v>2387.11</v>
      </c>
      <c r="K143" s="664"/>
      <c r="L143" s="664"/>
      <c r="M143" s="664"/>
      <c r="N143" s="664">
        <v>30</v>
      </c>
      <c r="O143" s="700">
        <v>-98.74</v>
      </c>
      <c r="P143" s="725"/>
      <c r="Q143" s="587"/>
      <c r="R143" s="675"/>
      <c r="S143" s="673"/>
      <c r="T143" s="673"/>
      <c r="U143" s="673"/>
      <c r="V143" s="673"/>
      <c r="W143" s="673"/>
      <c r="X143" s="673"/>
      <c r="Y143" s="673"/>
      <c r="Z143" s="675"/>
      <c r="AA143" s="675"/>
      <c r="AB143" s="681"/>
      <c r="AC143" s="673"/>
      <c r="AD143" s="682"/>
      <c r="AE143" s="682"/>
      <c r="AF143" s="682"/>
      <c r="AG143" s="683"/>
      <c r="AH143" s="682"/>
      <c r="AI143" s="682"/>
      <c r="AJ143" s="675"/>
      <c r="AK143" s="684"/>
      <c r="AL143" s="675"/>
    </row>
    <row r="144" s="671" customFormat="1" ht="18.5" customHeight="1" spans="1:38">
      <c r="A144" s="707">
        <v>139</v>
      </c>
      <c r="B144" s="708"/>
      <c r="C144" s="705" t="s">
        <v>485</v>
      </c>
      <c r="D144" s="709"/>
      <c r="E144" s="468" t="s">
        <v>263</v>
      </c>
      <c r="F144" s="691">
        <v>80</v>
      </c>
      <c r="G144" s="563">
        <v>40193</v>
      </c>
      <c r="H144" s="657">
        <v>40193</v>
      </c>
      <c r="I144" s="600"/>
      <c r="J144" s="601"/>
      <c r="K144" s="582"/>
      <c r="L144" s="583"/>
      <c r="M144" s="583"/>
      <c r="N144" s="658">
        <v>4000</v>
      </c>
      <c r="O144" s="726"/>
      <c r="P144" s="727" t="s">
        <v>670</v>
      </c>
      <c r="Q144" s="738"/>
      <c r="R144" s="675"/>
      <c r="S144" s="673"/>
      <c r="T144" s="673"/>
      <c r="U144" s="673"/>
      <c r="V144" s="673"/>
      <c r="W144" s="673"/>
      <c r="X144" s="673"/>
      <c r="Y144" s="673"/>
      <c r="Z144" s="675"/>
      <c r="AA144" s="675"/>
      <c r="AB144" s="681"/>
      <c r="AC144" s="673"/>
      <c r="AD144" s="682"/>
      <c r="AE144" s="682"/>
      <c r="AF144" s="682"/>
      <c r="AG144" s="683"/>
      <c r="AH144" s="682"/>
      <c r="AI144" s="682"/>
      <c r="AJ144" s="675"/>
      <c r="AK144" s="684"/>
      <c r="AL144" s="675"/>
    </row>
    <row r="145" s="671" customFormat="1" ht="18.5" customHeight="1" spans="1:38">
      <c r="A145" s="710"/>
      <c r="B145" s="711" t="s">
        <v>671</v>
      </c>
      <c r="C145" s="712"/>
      <c r="D145" s="712"/>
      <c r="E145" s="319"/>
      <c r="F145" s="713">
        <v>139</v>
      </c>
      <c r="G145" s="317"/>
      <c r="H145" s="317"/>
      <c r="I145" s="728">
        <v>1028802.25</v>
      </c>
      <c r="J145" s="728">
        <v>59319.93</v>
      </c>
      <c r="K145" s="729"/>
      <c r="L145" s="728"/>
      <c r="M145" s="728"/>
      <c r="N145" s="729">
        <v>15730</v>
      </c>
      <c r="O145" s="700">
        <v>-80.23</v>
      </c>
      <c r="P145" s="685"/>
      <c r="Q145" s="587"/>
      <c r="R145" s="675"/>
      <c r="S145" s="673"/>
      <c r="T145" s="673"/>
      <c r="U145" s="673"/>
      <c r="V145" s="673"/>
      <c r="W145" s="673"/>
      <c r="X145" s="673"/>
      <c r="Y145" s="673"/>
      <c r="Z145" s="675"/>
      <c r="AA145" s="675"/>
      <c r="AB145" s="681"/>
      <c r="AC145" s="673"/>
      <c r="AD145" s="682"/>
      <c r="AE145" s="682"/>
      <c r="AF145" s="682"/>
      <c r="AG145" s="683"/>
      <c r="AH145" s="682"/>
      <c r="AI145" s="682"/>
      <c r="AJ145" s="675"/>
      <c r="AK145" s="684"/>
      <c r="AL145" s="675"/>
    </row>
    <row r="146" s="672" customFormat="1" ht="18.5" customHeight="1" spans="2:44">
      <c r="B146" s="714" t="s">
        <v>180</v>
      </c>
      <c r="C146" s="715"/>
      <c r="D146" s="715"/>
      <c r="F146" s="716">
        <v>139</v>
      </c>
      <c r="I146" s="730">
        <v>1028802.25</v>
      </c>
      <c r="J146" s="730">
        <v>59319.93</v>
      </c>
      <c r="K146" s="730"/>
      <c r="L146" s="730"/>
      <c r="M146" s="730"/>
      <c r="N146" s="730">
        <v>15730</v>
      </c>
      <c r="O146" s="731">
        <v>-80.23</v>
      </c>
      <c r="Q146" s="739"/>
      <c r="R146" s="675"/>
      <c r="S146" s="673"/>
      <c r="T146" s="673"/>
      <c r="U146" s="673"/>
      <c r="V146" s="673"/>
      <c r="W146" s="673"/>
      <c r="X146" s="673"/>
      <c r="Y146" s="673"/>
      <c r="Z146" s="675"/>
      <c r="AA146" s="675"/>
      <c r="AB146" s="681"/>
      <c r="AC146" s="673"/>
      <c r="AD146" s="682"/>
      <c r="AE146" s="682"/>
      <c r="AF146" s="682"/>
      <c r="AG146" s="683"/>
      <c r="AH146" s="682"/>
      <c r="AI146" s="682"/>
      <c r="AJ146" s="675"/>
      <c r="AK146" s="684"/>
      <c r="AL146" s="675"/>
      <c r="AM146" s="739"/>
      <c r="AN146" s="739"/>
      <c r="AO146" s="739"/>
      <c r="AP146" s="739"/>
      <c r="AQ146" s="739"/>
      <c r="AR146" s="739"/>
    </row>
    <row r="147" ht="18.5" customHeight="1" spans="1:17">
      <c r="A147" s="717" t="s">
        <v>271</v>
      </c>
      <c r="B147" s="717"/>
      <c r="C147" s="717"/>
      <c r="D147" s="717"/>
      <c r="E147" s="718"/>
      <c r="F147" s="718"/>
      <c r="G147" s="719"/>
      <c r="H147" s="720"/>
      <c r="I147" s="732"/>
      <c r="J147" s="733"/>
      <c r="K147" s="732"/>
      <c r="L147" s="734"/>
      <c r="M147" s="734"/>
      <c r="N147" s="732"/>
      <c r="O147" s="733"/>
      <c r="P147" s="735" t="s">
        <v>272</v>
      </c>
      <c r="Q147" s="722"/>
    </row>
    <row r="148" ht="18.5" customHeight="1" spans="1:17">
      <c r="A148" s="721" t="s">
        <v>273</v>
      </c>
      <c r="B148" s="721"/>
      <c r="C148" s="721"/>
      <c r="D148" s="721"/>
      <c r="E148" s="721"/>
      <c r="F148" s="721"/>
      <c r="G148" s="719"/>
      <c r="H148" s="720"/>
      <c r="I148" s="732"/>
      <c r="J148" s="724"/>
      <c r="K148" s="736"/>
      <c r="L148" s="737"/>
      <c r="M148" s="737"/>
      <c r="N148" s="736"/>
      <c r="O148" s="724"/>
      <c r="P148" s="722"/>
      <c r="Q148" s="722"/>
    </row>
    <row r="149" customHeight="1" spans="1:17">
      <c r="A149" s="722"/>
      <c r="B149" s="722"/>
      <c r="C149" s="723"/>
      <c r="D149" s="722"/>
      <c r="E149" s="724"/>
      <c r="F149" s="722"/>
      <c r="G149" s="719"/>
      <c r="H149" s="720"/>
      <c r="I149" s="732"/>
      <c r="J149" s="724"/>
      <c r="K149" s="736"/>
      <c r="L149" s="737"/>
      <c r="M149" s="737"/>
      <c r="N149" s="736"/>
      <c r="O149" s="724"/>
      <c r="P149" s="722"/>
      <c r="Q149" s="722"/>
    </row>
    <row r="150" customHeight="1" spans="1:17">
      <c r="A150" s="722"/>
      <c r="B150" s="722"/>
      <c r="C150" s="723"/>
      <c r="D150" s="722"/>
      <c r="E150" s="724"/>
      <c r="F150" s="722"/>
      <c r="G150" s="719"/>
      <c r="H150" s="720"/>
      <c r="I150" s="732"/>
      <c r="J150" s="724"/>
      <c r="K150" s="736"/>
      <c r="L150" s="737"/>
      <c r="M150" s="737"/>
      <c r="N150" s="736"/>
      <c r="O150" s="724"/>
      <c r="P150" s="722"/>
      <c r="Q150" s="722"/>
    </row>
    <row r="151" customHeight="1" spans="1:17">
      <c r="A151" s="722"/>
      <c r="B151" s="722"/>
      <c r="C151" s="723"/>
      <c r="D151" s="722"/>
      <c r="E151" s="724"/>
      <c r="F151" s="722"/>
      <c r="G151" s="719"/>
      <c r="H151" s="720"/>
      <c r="I151" s="732"/>
      <c r="J151" s="724"/>
      <c r="K151" s="736"/>
      <c r="L151" s="737"/>
      <c r="M151" s="737"/>
      <c r="N151" s="736"/>
      <c r="O151" s="724"/>
      <c r="P151" s="722"/>
      <c r="Q151" s="722"/>
    </row>
    <row r="152" customHeight="1" spans="1:17">
      <c r="A152" s="722"/>
      <c r="B152" s="722"/>
      <c r="C152" s="723"/>
      <c r="D152" s="722"/>
      <c r="E152" s="724"/>
      <c r="F152" s="722"/>
      <c r="G152" s="719"/>
      <c r="H152" s="720"/>
      <c r="I152" s="732"/>
      <c r="J152" s="724"/>
      <c r="K152" s="736"/>
      <c r="L152" s="737"/>
      <c r="M152" s="737"/>
      <c r="N152" s="736"/>
      <c r="O152" s="724"/>
      <c r="P152" s="722"/>
      <c r="Q152" s="722"/>
    </row>
    <row r="153" customHeight="1" spans="1:17">
      <c r="A153" s="722"/>
      <c r="B153" s="722"/>
      <c r="C153" s="723"/>
      <c r="D153" s="722"/>
      <c r="E153" s="724"/>
      <c r="F153" s="722"/>
      <c r="G153" s="719"/>
      <c r="H153" s="720"/>
      <c r="I153" s="732"/>
      <c r="J153" s="724"/>
      <c r="K153" s="736"/>
      <c r="L153" s="737"/>
      <c r="M153" s="737"/>
      <c r="N153" s="736"/>
      <c r="O153" s="724"/>
      <c r="P153" s="722"/>
      <c r="Q153" s="722"/>
    </row>
    <row r="154" customHeight="1" spans="1:17">
      <c r="A154" s="722"/>
      <c r="B154" s="722"/>
      <c r="C154" s="723"/>
      <c r="D154" s="722"/>
      <c r="E154" s="724"/>
      <c r="F154" s="722"/>
      <c r="G154" s="719"/>
      <c r="H154" s="720"/>
      <c r="I154" s="732"/>
      <c r="J154" s="724"/>
      <c r="K154" s="736"/>
      <c r="L154" s="737"/>
      <c r="M154" s="737"/>
      <c r="N154" s="736"/>
      <c r="O154" s="724"/>
      <c r="P154" s="722"/>
      <c r="Q154" s="722"/>
    </row>
    <row r="155" customHeight="1" spans="1:17">
      <c r="A155" s="722"/>
      <c r="B155" s="722"/>
      <c r="C155" s="723"/>
      <c r="D155" s="722"/>
      <c r="E155" s="724"/>
      <c r="F155" s="722"/>
      <c r="G155" s="719"/>
      <c r="H155" s="720"/>
      <c r="I155" s="732"/>
      <c r="J155" s="724"/>
      <c r="K155" s="736"/>
      <c r="L155" s="737"/>
      <c r="M155" s="737"/>
      <c r="N155" s="736"/>
      <c r="O155" s="724"/>
      <c r="P155" s="722"/>
      <c r="Q155" s="722"/>
    </row>
    <row r="156" customHeight="1" spans="1:17">
      <c r="A156" s="722"/>
      <c r="B156" s="722"/>
      <c r="C156" s="723"/>
      <c r="D156" s="722"/>
      <c r="E156" s="724"/>
      <c r="F156" s="722"/>
      <c r="G156" s="719"/>
      <c r="H156" s="720"/>
      <c r="I156" s="732"/>
      <c r="J156" s="724"/>
      <c r="K156" s="736"/>
      <c r="L156" s="737"/>
      <c r="M156" s="737"/>
      <c r="N156" s="736"/>
      <c r="O156" s="724"/>
      <c r="P156" s="722"/>
      <c r="Q156" s="722"/>
    </row>
    <row r="157" customHeight="1" spans="1:17">
      <c r="A157" s="722"/>
      <c r="B157" s="722"/>
      <c r="C157" s="723"/>
      <c r="D157" s="722"/>
      <c r="E157" s="724"/>
      <c r="F157" s="722"/>
      <c r="G157" s="719"/>
      <c r="H157" s="720"/>
      <c r="I157" s="732"/>
      <c r="J157" s="724"/>
      <c r="K157" s="736"/>
      <c r="L157" s="737"/>
      <c r="M157" s="737"/>
      <c r="N157" s="736"/>
      <c r="O157" s="724"/>
      <c r="P157" s="722"/>
      <c r="Q157" s="722"/>
    </row>
    <row r="158" customHeight="1" spans="1:17">
      <c r="A158" s="722"/>
      <c r="B158" s="722"/>
      <c r="C158" s="723"/>
      <c r="D158" s="722"/>
      <c r="E158" s="724"/>
      <c r="F158" s="722"/>
      <c r="G158" s="719"/>
      <c r="H158" s="720"/>
      <c r="I158" s="732"/>
      <c r="J158" s="724"/>
      <c r="K158" s="736"/>
      <c r="L158" s="737"/>
      <c r="M158" s="737"/>
      <c r="N158" s="736"/>
      <c r="O158" s="724"/>
      <c r="P158" s="722"/>
      <c r="Q158" s="722"/>
    </row>
    <row r="159" customHeight="1" spans="1:17">
      <c r="A159" s="722"/>
      <c r="B159" s="722"/>
      <c r="C159" s="723"/>
      <c r="D159" s="722"/>
      <c r="E159" s="724"/>
      <c r="F159" s="722"/>
      <c r="G159" s="719"/>
      <c r="H159" s="720"/>
      <c r="I159" s="732"/>
      <c r="J159" s="724"/>
      <c r="K159" s="736"/>
      <c r="L159" s="737"/>
      <c r="M159" s="737"/>
      <c r="N159" s="736"/>
      <c r="O159" s="724"/>
      <c r="P159" s="722"/>
      <c r="Q159" s="722"/>
    </row>
    <row r="160" customHeight="1" spans="1:17">
      <c r="A160" s="722"/>
      <c r="B160" s="722"/>
      <c r="C160" s="723"/>
      <c r="D160" s="722"/>
      <c r="E160" s="724"/>
      <c r="F160" s="722"/>
      <c r="G160" s="719"/>
      <c r="H160" s="720"/>
      <c r="I160" s="732"/>
      <c r="J160" s="724"/>
      <c r="K160" s="736"/>
      <c r="L160" s="737"/>
      <c r="M160" s="737"/>
      <c r="N160" s="736"/>
      <c r="O160" s="724"/>
      <c r="P160" s="722"/>
      <c r="Q160" s="722"/>
    </row>
    <row r="161" customHeight="1" spans="1:17">
      <c r="A161" s="722"/>
      <c r="B161" s="722"/>
      <c r="C161" s="723"/>
      <c r="D161" s="722"/>
      <c r="E161" s="724"/>
      <c r="F161" s="722"/>
      <c r="G161" s="719"/>
      <c r="H161" s="720"/>
      <c r="I161" s="732"/>
      <c r="J161" s="724"/>
      <c r="K161" s="736"/>
      <c r="L161" s="737"/>
      <c r="M161" s="737"/>
      <c r="N161" s="736"/>
      <c r="O161" s="724"/>
      <c r="P161" s="722"/>
      <c r="Q161" s="722"/>
    </row>
    <row r="162" customHeight="1" spans="1:17">
      <c r="A162" s="722"/>
      <c r="B162" s="722"/>
      <c r="C162" s="723"/>
      <c r="D162" s="722"/>
      <c r="E162" s="724"/>
      <c r="F162" s="722"/>
      <c r="G162" s="719"/>
      <c r="H162" s="720"/>
      <c r="I162" s="732"/>
      <c r="J162" s="724"/>
      <c r="K162" s="736"/>
      <c r="L162" s="737"/>
      <c r="M162" s="737"/>
      <c r="N162" s="736"/>
      <c r="O162" s="724"/>
      <c r="P162" s="722"/>
      <c r="Q162" s="722"/>
    </row>
    <row r="163" customHeight="1" spans="1:17">
      <c r="A163" s="722"/>
      <c r="B163" s="722"/>
      <c r="C163" s="723"/>
      <c r="D163" s="722"/>
      <c r="E163" s="724"/>
      <c r="F163" s="722"/>
      <c r="G163" s="719"/>
      <c r="H163" s="720"/>
      <c r="I163" s="732"/>
      <c r="J163" s="724"/>
      <c r="K163" s="736"/>
      <c r="L163" s="737"/>
      <c r="M163" s="737"/>
      <c r="N163" s="736"/>
      <c r="O163" s="724"/>
      <c r="P163" s="722"/>
      <c r="Q163" s="722"/>
    </row>
    <row r="164" customHeight="1" spans="1:17">
      <c r="A164" s="722"/>
      <c r="B164" s="722"/>
      <c r="C164" s="723"/>
      <c r="D164" s="722"/>
      <c r="E164" s="724"/>
      <c r="F164" s="722"/>
      <c r="G164" s="719"/>
      <c r="H164" s="720"/>
      <c r="I164" s="732"/>
      <c r="J164" s="724"/>
      <c r="K164" s="736"/>
      <c r="L164" s="737"/>
      <c r="M164" s="737"/>
      <c r="N164" s="736"/>
      <c r="O164" s="724"/>
      <c r="P164" s="722"/>
      <c r="Q164" s="722"/>
    </row>
    <row r="165" customHeight="1" spans="1:17">
      <c r="A165" s="722"/>
      <c r="B165" s="722"/>
      <c r="C165" s="723"/>
      <c r="D165" s="722"/>
      <c r="E165" s="724"/>
      <c r="F165" s="722"/>
      <c r="G165" s="719"/>
      <c r="H165" s="720"/>
      <c r="I165" s="732"/>
      <c r="J165" s="724"/>
      <c r="K165" s="736"/>
      <c r="L165" s="737"/>
      <c r="M165" s="737"/>
      <c r="N165" s="736"/>
      <c r="O165" s="724"/>
      <c r="P165" s="722"/>
      <c r="Q165" s="722"/>
    </row>
    <row r="166" customHeight="1" spans="1:17">
      <c r="A166" s="722"/>
      <c r="B166" s="722"/>
      <c r="C166" s="723"/>
      <c r="D166" s="722"/>
      <c r="E166" s="724"/>
      <c r="F166" s="722"/>
      <c r="G166" s="719"/>
      <c r="H166" s="720"/>
      <c r="I166" s="732"/>
      <c r="J166" s="724"/>
      <c r="K166" s="736"/>
      <c r="L166" s="737"/>
      <c r="M166" s="737"/>
      <c r="N166" s="736"/>
      <c r="O166" s="724"/>
      <c r="P166" s="722"/>
      <c r="Q166" s="722"/>
    </row>
    <row r="167" customHeight="1" spans="1:17">
      <c r="A167" s="722"/>
      <c r="B167" s="722"/>
      <c r="C167" s="723"/>
      <c r="D167" s="722"/>
      <c r="E167" s="724"/>
      <c r="F167" s="722"/>
      <c r="G167" s="719"/>
      <c r="H167" s="720"/>
      <c r="I167" s="732"/>
      <c r="J167" s="724"/>
      <c r="K167" s="736"/>
      <c r="L167" s="737"/>
      <c r="M167" s="737"/>
      <c r="N167" s="736"/>
      <c r="O167" s="724"/>
      <c r="P167" s="722"/>
      <c r="Q167" s="722"/>
    </row>
    <row r="168" customHeight="1" spans="1:17">
      <c r="A168" s="722"/>
      <c r="B168" s="722"/>
      <c r="C168" s="723"/>
      <c r="D168" s="722"/>
      <c r="E168" s="724"/>
      <c r="F168" s="722"/>
      <c r="G168" s="719"/>
      <c r="H168" s="720"/>
      <c r="I168" s="732"/>
      <c r="J168" s="724"/>
      <c r="K168" s="736"/>
      <c r="L168" s="737"/>
      <c r="M168" s="737"/>
      <c r="N168" s="736"/>
      <c r="O168" s="724"/>
      <c r="P168" s="722"/>
      <c r="Q168" s="722"/>
    </row>
  </sheetData>
  <mergeCells count="22">
    <mergeCell ref="A1:N1"/>
    <mergeCell ref="O1:P1"/>
    <mergeCell ref="A2:F2"/>
    <mergeCell ref="I2:J2"/>
    <mergeCell ref="L2:P2"/>
    <mergeCell ref="I3:J3"/>
    <mergeCell ref="K3:N3"/>
    <mergeCell ref="B5:D5"/>
    <mergeCell ref="B145:D145"/>
    <mergeCell ref="B146:D146"/>
    <mergeCell ref="A147:D147"/>
    <mergeCell ref="A148:F148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P3:P4"/>
  </mergeCells>
  <dataValidations count="1">
    <dataValidation allowBlank="1" showInputMessage="1" showErrorMessage="1" sqref="G144 H144"/>
  </dataValidations>
  <printOptions horizontalCentered="1" verticalCentered="1"/>
  <pageMargins left="0.393055555555556" right="0.393055555555556" top="1.41666666666667" bottom="0.472222222222222" header="0.826388888888889" footer="0.275"/>
  <pageSetup paperSize="9" orientation="landscape" horizontalDpi="600" verticalDpi="600"/>
  <headerFooter alignWithMargins="0" scaleWithDoc="0">
    <oddHeader>&amp;C&amp;"宋体"&amp;22&amp;B固定资产-电子设备评估明细表&amp;"Times New Roman"&amp;10
&amp;R
&amp;"-"
表 4 - 6 - 6&amp;"Times New Roman"
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workbookViewId="0">
      <selection activeCell="A2" sqref="A2:P2"/>
    </sheetView>
  </sheetViews>
  <sheetFormatPr defaultColWidth="9" defaultRowHeight="15.75"/>
  <cols>
    <col min="1" max="1" width="4.625" customWidth="1"/>
    <col min="2" max="2" width="10.75" customWidth="1"/>
    <col min="3" max="3" width="15.75" customWidth="1"/>
  </cols>
  <sheetData>
    <row r="1" ht="27" spans="1:16">
      <c r="A1" s="629" t="s">
        <v>672</v>
      </c>
      <c r="B1" s="629"/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</row>
    <row r="2" ht="18.75" spans="1:16">
      <c r="A2" s="630" t="s">
        <v>673</v>
      </c>
      <c r="B2" s="630"/>
      <c r="C2" s="630"/>
      <c r="D2" s="630"/>
      <c r="E2" s="630"/>
      <c r="F2" s="630"/>
      <c r="G2" s="630"/>
      <c r="H2" s="630"/>
      <c r="I2" s="630"/>
      <c r="J2" s="630"/>
      <c r="K2" s="630"/>
      <c r="L2" s="630"/>
      <c r="M2" s="630"/>
      <c r="N2" s="630"/>
      <c r="O2" s="630"/>
      <c r="P2" s="630"/>
    </row>
    <row r="3" spans="1:16">
      <c r="A3" s="631" t="s">
        <v>4</v>
      </c>
      <c r="B3" s="631"/>
      <c r="C3" s="631"/>
      <c r="D3" s="631"/>
      <c r="E3" s="631"/>
      <c r="F3" s="631"/>
      <c r="G3" s="632"/>
      <c r="H3" s="633"/>
      <c r="I3" s="645"/>
      <c r="J3" s="645"/>
      <c r="K3" s="646"/>
      <c r="L3" s="647" t="s">
        <v>239</v>
      </c>
      <c r="M3" s="647"/>
      <c r="N3" s="647"/>
      <c r="O3" s="647"/>
      <c r="P3" s="648"/>
    </row>
    <row r="4" spans="1:16">
      <c r="A4" s="634" t="s">
        <v>28</v>
      </c>
      <c r="B4" s="635" t="s">
        <v>459</v>
      </c>
      <c r="C4" s="636" t="s">
        <v>460</v>
      </c>
      <c r="D4" s="635" t="s">
        <v>278</v>
      </c>
      <c r="E4" s="637" t="s">
        <v>231</v>
      </c>
      <c r="F4" s="635" t="s">
        <v>235</v>
      </c>
      <c r="G4" s="637" t="s">
        <v>674</v>
      </c>
      <c r="H4" s="637" t="s">
        <v>481</v>
      </c>
      <c r="I4" s="649" t="s">
        <v>186</v>
      </c>
      <c r="J4" s="650"/>
      <c r="K4" s="547" t="s">
        <v>143</v>
      </c>
      <c r="L4" s="650"/>
      <c r="M4" s="650"/>
      <c r="N4" s="650"/>
      <c r="O4" s="651" t="s">
        <v>242</v>
      </c>
      <c r="P4" s="547" t="s">
        <v>168</v>
      </c>
    </row>
    <row r="5" spans="1:16">
      <c r="A5" s="638"/>
      <c r="B5" s="567"/>
      <c r="C5" s="639"/>
      <c r="D5" s="640"/>
      <c r="E5" s="641"/>
      <c r="F5" s="640"/>
      <c r="G5" s="640"/>
      <c r="H5" s="641"/>
      <c r="I5" s="649" t="s">
        <v>376</v>
      </c>
      <c r="J5" s="547" t="s">
        <v>377</v>
      </c>
      <c r="K5" s="547" t="s">
        <v>376</v>
      </c>
      <c r="L5" s="548" t="s">
        <v>482</v>
      </c>
      <c r="M5" s="548" t="s">
        <v>245</v>
      </c>
      <c r="N5" s="547" t="s">
        <v>377</v>
      </c>
      <c r="O5" s="652"/>
      <c r="P5" s="650"/>
    </row>
    <row r="6" ht="16.5" spans="1:16">
      <c r="A6" s="557">
        <v>1</v>
      </c>
      <c r="B6" s="667" t="s">
        <v>675</v>
      </c>
      <c r="C6" s="668" t="s">
        <v>676</v>
      </c>
      <c r="D6" s="669"/>
      <c r="E6" s="561" t="s">
        <v>263</v>
      </c>
      <c r="F6" s="562">
        <v>1</v>
      </c>
      <c r="G6" s="563">
        <v>40390</v>
      </c>
      <c r="H6" s="563">
        <v>40390</v>
      </c>
      <c r="I6" s="576">
        <v>35000</v>
      </c>
      <c r="J6" s="576">
        <v>1050</v>
      </c>
      <c r="K6" s="577"/>
      <c r="L6" s="578"/>
      <c r="M6" s="578"/>
      <c r="N6" s="579">
        <v>4000</v>
      </c>
      <c r="O6" s="580">
        <v>280.95</v>
      </c>
      <c r="P6" s="296"/>
    </row>
    <row r="7" ht="16.5" spans="1:16">
      <c r="A7" s="557">
        <v>2</v>
      </c>
      <c r="B7" s="558" t="s">
        <v>677</v>
      </c>
      <c r="C7" s="559" t="s">
        <v>678</v>
      </c>
      <c r="D7" s="560"/>
      <c r="E7" s="561" t="s">
        <v>263</v>
      </c>
      <c r="F7" s="562">
        <v>1</v>
      </c>
      <c r="G7" s="563">
        <v>40390</v>
      </c>
      <c r="H7" s="563">
        <v>40390</v>
      </c>
      <c r="I7" s="576">
        <v>78000</v>
      </c>
      <c r="J7" s="576">
        <v>2340</v>
      </c>
      <c r="K7" s="577"/>
      <c r="L7" s="578"/>
      <c r="M7" s="578"/>
      <c r="N7" s="579">
        <v>5000</v>
      </c>
      <c r="O7" s="580">
        <v>113.68</v>
      </c>
      <c r="P7" s="296"/>
    </row>
    <row r="8" ht="16.5" spans="1:16">
      <c r="A8" s="557">
        <v>3</v>
      </c>
      <c r="B8" s="558" t="s">
        <v>679</v>
      </c>
      <c r="C8" s="559" t="s">
        <v>676</v>
      </c>
      <c r="D8" s="560"/>
      <c r="E8" s="561" t="s">
        <v>263</v>
      </c>
      <c r="F8" s="562">
        <v>1</v>
      </c>
      <c r="G8" s="563">
        <v>40806</v>
      </c>
      <c r="H8" s="563">
        <v>40806</v>
      </c>
      <c r="I8" s="576">
        <v>88650</v>
      </c>
      <c r="J8" s="576">
        <v>2659.5</v>
      </c>
      <c r="K8" s="577"/>
      <c r="L8" s="578"/>
      <c r="M8" s="578"/>
      <c r="N8" s="579">
        <v>5000</v>
      </c>
      <c r="O8" s="580">
        <v>88.01</v>
      </c>
      <c r="P8" s="296"/>
    </row>
    <row r="9" ht="16.5" spans="1:16">
      <c r="A9" s="557">
        <v>4</v>
      </c>
      <c r="B9" s="558" t="s">
        <v>680</v>
      </c>
      <c r="C9" s="559" t="s">
        <v>681</v>
      </c>
      <c r="D9" s="560"/>
      <c r="E9" s="561" t="s">
        <v>263</v>
      </c>
      <c r="F9" s="562">
        <v>1</v>
      </c>
      <c r="G9" s="563">
        <v>40967</v>
      </c>
      <c r="H9" s="563">
        <v>40967</v>
      </c>
      <c r="I9" s="576">
        <v>95000</v>
      </c>
      <c r="J9" s="576">
        <v>2850</v>
      </c>
      <c r="K9" s="577"/>
      <c r="L9" s="578"/>
      <c r="M9" s="578"/>
      <c r="N9" s="579">
        <v>5000</v>
      </c>
      <c r="O9" s="580">
        <v>75.44</v>
      </c>
      <c r="P9" s="296"/>
    </row>
    <row r="10" spans="1:16">
      <c r="A10" s="296"/>
      <c r="B10" s="644" t="s">
        <v>682</v>
      </c>
      <c r="C10" s="296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653">
        <f>SUM(N6:N9)</f>
        <v>19000</v>
      </c>
      <c r="O10" s="296"/>
      <c r="P10" s="296"/>
    </row>
  </sheetData>
  <mergeCells count="17">
    <mergeCell ref="A1:P1"/>
    <mergeCell ref="A2:P2"/>
    <mergeCell ref="A3:F3"/>
    <mergeCell ref="I3:J3"/>
    <mergeCell ref="L3:P3"/>
    <mergeCell ref="I4:J4"/>
    <mergeCell ref="K4:N4"/>
    <mergeCell ref="A4:A5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ageMargins left="0.75" right="0.75" top="1" bottom="1" header="0.5" footer="0.5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Q35" sqref="Q35"/>
    </sheetView>
  </sheetViews>
  <sheetFormatPr defaultColWidth="9" defaultRowHeight="15.75" outlineLevelRow="7"/>
  <cols>
    <col min="1" max="1" width="3.875" customWidth="1"/>
    <col min="2" max="2" width="10.25" customWidth="1"/>
  </cols>
  <sheetData>
    <row r="1" ht="27" spans="1:16">
      <c r="A1" s="629" t="s">
        <v>672</v>
      </c>
      <c r="B1" s="629"/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</row>
    <row r="2" ht="18.75" spans="1:16">
      <c r="A2" s="630" t="s">
        <v>683</v>
      </c>
      <c r="B2" s="630"/>
      <c r="C2" s="630"/>
      <c r="D2" s="630"/>
      <c r="E2" s="630"/>
      <c r="F2" s="630"/>
      <c r="G2" s="630"/>
      <c r="H2" s="630"/>
      <c r="I2" s="630"/>
      <c r="J2" s="630"/>
      <c r="K2" s="630"/>
      <c r="L2" s="630"/>
      <c r="M2" s="630"/>
      <c r="N2" s="630"/>
      <c r="O2" s="630"/>
      <c r="P2" s="630"/>
    </row>
    <row r="3" spans="1:16">
      <c r="A3" s="631" t="s">
        <v>4</v>
      </c>
      <c r="B3" s="631"/>
      <c r="C3" s="631"/>
      <c r="D3" s="631"/>
      <c r="E3" s="631"/>
      <c r="F3" s="631"/>
      <c r="G3" s="632"/>
      <c r="H3" s="633"/>
      <c r="I3" s="645"/>
      <c r="J3" s="645"/>
      <c r="K3" s="646"/>
      <c r="L3" s="647" t="s">
        <v>239</v>
      </c>
      <c r="M3" s="647"/>
      <c r="N3" s="647"/>
      <c r="O3" s="647"/>
      <c r="P3" s="648"/>
    </row>
    <row r="4" spans="1:16">
      <c r="A4" s="634" t="s">
        <v>28</v>
      </c>
      <c r="B4" s="635" t="s">
        <v>459</v>
      </c>
      <c r="C4" s="636" t="s">
        <v>460</v>
      </c>
      <c r="D4" s="635" t="s">
        <v>278</v>
      </c>
      <c r="E4" s="637" t="s">
        <v>231</v>
      </c>
      <c r="F4" s="635" t="s">
        <v>235</v>
      </c>
      <c r="G4" s="637" t="s">
        <v>674</v>
      </c>
      <c r="H4" s="637" t="s">
        <v>481</v>
      </c>
      <c r="I4" s="649" t="s">
        <v>186</v>
      </c>
      <c r="J4" s="650"/>
      <c r="K4" s="547" t="s">
        <v>143</v>
      </c>
      <c r="L4" s="650"/>
      <c r="M4" s="650"/>
      <c r="N4" s="650"/>
      <c r="O4" s="651" t="s">
        <v>242</v>
      </c>
      <c r="P4" s="547" t="s">
        <v>168</v>
      </c>
    </row>
    <row r="5" spans="1:16">
      <c r="A5" s="638"/>
      <c r="B5" s="567"/>
      <c r="C5" s="639"/>
      <c r="D5" s="640"/>
      <c r="E5" s="641"/>
      <c r="F5" s="640"/>
      <c r="G5" s="640"/>
      <c r="H5" s="641"/>
      <c r="I5" s="649" t="s">
        <v>376</v>
      </c>
      <c r="J5" s="547" t="s">
        <v>377</v>
      </c>
      <c r="K5" s="547" t="s">
        <v>376</v>
      </c>
      <c r="L5" s="548" t="s">
        <v>482</v>
      </c>
      <c r="M5" s="548" t="s">
        <v>245</v>
      </c>
      <c r="N5" s="547" t="s">
        <v>377</v>
      </c>
      <c r="O5" s="652"/>
      <c r="P5" s="650"/>
    </row>
    <row r="6" ht="26" customHeight="1" spans="1:16">
      <c r="A6" s="642">
        <v>1</v>
      </c>
      <c r="B6" s="638" t="s">
        <v>684</v>
      </c>
      <c r="C6" s="559" t="s">
        <v>685</v>
      </c>
      <c r="D6" s="560"/>
      <c r="E6" s="561" t="s">
        <v>686</v>
      </c>
      <c r="F6" s="638">
        <v>1</v>
      </c>
      <c r="G6" s="657">
        <v>41999</v>
      </c>
      <c r="H6" s="657">
        <v>41999</v>
      </c>
      <c r="I6" s="658">
        <v>7600</v>
      </c>
      <c r="J6" s="658">
        <v>228</v>
      </c>
      <c r="K6" s="659"/>
      <c r="L6" s="660"/>
      <c r="M6" s="660"/>
      <c r="N6" s="654">
        <v>120</v>
      </c>
      <c r="O6" s="655">
        <v>-47.37</v>
      </c>
      <c r="P6" s="296"/>
    </row>
    <row r="7" ht="20" customHeight="1" spans="1:16">
      <c r="A7" s="642">
        <v>2</v>
      </c>
      <c r="B7" s="317"/>
      <c r="C7" s="603" t="s">
        <v>685</v>
      </c>
      <c r="D7" s="597"/>
      <c r="E7" s="468" t="s">
        <v>686</v>
      </c>
      <c r="F7" s="638">
        <v>13</v>
      </c>
      <c r="G7" s="657">
        <v>40193</v>
      </c>
      <c r="H7" s="657">
        <v>40193</v>
      </c>
      <c r="I7" s="661"/>
      <c r="J7" s="662"/>
      <c r="K7" s="663"/>
      <c r="L7" s="664"/>
      <c r="M7" s="664"/>
      <c r="N7" s="653">
        <v>1560</v>
      </c>
      <c r="O7" s="653"/>
      <c r="P7" s="665" t="s">
        <v>670</v>
      </c>
    </row>
    <row r="8" spans="1:16">
      <c r="A8" s="296"/>
      <c r="B8" s="644" t="s">
        <v>682</v>
      </c>
      <c r="C8" s="296"/>
      <c r="D8" s="296"/>
      <c r="E8" s="296"/>
      <c r="F8" s="296"/>
      <c r="G8" s="296"/>
      <c r="H8" s="296"/>
      <c r="I8" s="666"/>
      <c r="J8" s="666"/>
      <c r="K8" s="666"/>
      <c r="L8" s="666"/>
      <c r="M8" s="666"/>
      <c r="N8" s="653">
        <f>SUM(N6:N7)</f>
        <v>1680</v>
      </c>
      <c r="O8" s="666"/>
      <c r="P8" s="296"/>
    </row>
  </sheetData>
  <mergeCells count="17">
    <mergeCell ref="A1:P1"/>
    <mergeCell ref="A2:P2"/>
    <mergeCell ref="A3:F3"/>
    <mergeCell ref="I3:J3"/>
    <mergeCell ref="L3:P3"/>
    <mergeCell ref="I4:J4"/>
    <mergeCell ref="K4:N4"/>
    <mergeCell ref="A4:A5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dataValidations count="1">
    <dataValidation allowBlank="1" showInputMessage="1" showErrorMessage="1" sqref="G7 H7"/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M21"/>
  <sheetViews>
    <sheetView showGridLines="0" zoomScaleSheetLayoutView="60" workbookViewId="0">
      <pane xSplit="2" ySplit="3" topLeftCell="C4" activePane="bottomRight" state="frozenSplit"/>
      <selection/>
      <selection pane="topRight"/>
      <selection pane="bottomLeft"/>
      <selection pane="bottomRight" activeCell="F10" sqref="F10"/>
    </sheetView>
  </sheetViews>
  <sheetFormatPr defaultColWidth="9" defaultRowHeight="15.75"/>
  <cols>
    <col min="1" max="1" width="4.375" style="1580" customWidth="1"/>
    <col min="2" max="2" width="22.625" style="1773" customWidth="1"/>
    <col min="3" max="3" width="7.25" style="1773" customWidth="1"/>
    <col min="4" max="4" width="6.125" style="1773" hidden="1" customWidth="1"/>
    <col min="5" max="5" width="14.625" style="1773" customWidth="1"/>
    <col min="6" max="6" width="16" style="1773" customWidth="1"/>
    <col min="7" max="7" width="12.625" style="1774" customWidth="1"/>
    <col min="8" max="9" width="12.625" style="1580" customWidth="1"/>
    <col min="10" max="10" width="10.625" style="1580" customWidth="1"/>
    <col min="11" max="11" width="9.875" style="1580" customWidth="1"/>
    <col min="12" max="12" width="4.625" style="1580" hidden="1" customWidth="1"/>
    <col min="13" max="13" width="4.125" style="1580" hidden="1" customWidth="1"/>
    <col min="14" max="16384" width="9" style="389"/>
  </cols>
  <sheetData>
    <row r="1" s="358" customFormat="1" ht="20.25" customHeight="1" spans="1:13">
      <c r="A1" s="1387" t="e">
        <f>#REF!</f>
        <v>#REF!</v>
      </c>
      <c r="B1" s="1387"/>
      <c r="C1" s="1387"/>
      <c r="D1" s="1387"/>
      <c r="E1" s="1387"/>
      <c r="F1" s="1387"/>
      <c r="G1" s="1387"/>
      <c r="H1" s="1387"/>
      <c r="I1" s="1387"/>
      <c r="J1" s="1387"/>
      <c r="K1" s="1387"/>
      <c r="L1" s="377"/>
      <c r="M1" s="377"/>
    </row>
    <row r="2" s="356" customFormat="1" ht="20.25" customHeight="1" spans="1:12">
      <c r="A2" s="360" t="e">
        <f>#REF!</f>
        <v>#REF!</v>
      </c>
      <c r="B2" s="1431"/>
      <c r="C2" s="1431"/>
      <c r="D2" s="1431"/>
      <c r="E2" s="361"/>
      <c r="G2" s="1775"/>
      <c r="H2" s="372"/>
      <c r="I2" s="372"/>
      <c r="J2" s="372"/>
      <c r="K2" s="376" t="e">
        <f>#REF!</f>
        <v>#REF!</v>
      </c>
      <c r="L2" s="377"/>
    </row>
    <row r="3" s="1382" customFormat="1" ht="20.25" customHeight="1" spans="1:13">
      <c r="A3" s="1776" t="s">
        <v>28</v>
      </c>
      <c r="B3" s="1776" t="s">
        <v>176</v>
      </c>
      <c r="C3" s="1776" t="s">
        <v>177</v>
      </c>
      <c r="D3" s="1776" t="s">
        <v>177</v>
      </c>
      <c r="E3" s="1795" t="s">
        <v>178</v>
      </c>
      <c r="F3" s="1795" t="s">
        <v>179</v>
      </c>
      <c r="G3" s="1796" t="s">
        <v>7</v>
      </c>
      <c r="H3" s="1797" t="s">
        <v>143</v>
      </c>
      <c r="I3" s="1797" t="s">
        <v>9</v>
      </c>
      <c r="J3" s="1795" t="s">
        <v>10</v>
      </c>
      <c r="K3" s="1795" t="s">
        <v>168</v>
      </c>
      <c r="L3" s="1784"/>
      <c r="M3" s="1412"/>
    </row>
    <row r="4" s="358" customFormat="1" ht="20.25" customHeight="1" spans="1:13">
      <c r="A4" s="1723"/>
      <c r="B4" s="1723"/>
      <c r="C4" s="1723"/>
      <c r="D4" s="1723"/>
      <c r="E4" s="1723"/>
      <c r="F4" s="1723"/>
      <c r="G4" s="1399"/>
      <c r="H4" s="1399"/>
      <c r="I4" s="1399"/>
      <c r="J4" s="1729"/>
      <c r="K4" s="1351"/>
      <c r="L4" s="1785"/>
      <c r="M4" s="1413"/>
    </row>
    <row r="5" s="358" customFormat="1" ht="20.25" customHeight="1" spans="1:13">
      <c r="A5" s="1723"/>
      <c r="B5" s="1723"/>
      <c r="C5" s="1723"/>
      <c r="D5" s="1723"/>
      <c r="E5" s="1723"/>
      <c r="F5" s="1723"/>
      <c r="G5" s="1399"/>
      <c r="H5" s="1399"/>
      <c r="I5" s="1399"/>
      <c r="J5" s="1729"/>
      <c r="K5" s="1351"/>
      <c r="L5" s="1785"/>
      <c r="M5" s="1413"/>
    </row>
    <row r="6" s="358" customFormat="1" ht="20.25" customHeight="1" spans="1:13">
      <c r="A6" s="1351"/>
      <c r="B6" s="1723"/>
      <c r="C6" s="1723"/>
      <c r="D6" s="1723"/>
      <c r="E6" s="1723"/>
      <c r="F6" s="1723"/>
      <c r="G6" s="1399"/>
      <c r="H6" s="1399"/>
      <c r="I6" s="1399"/>
      <c r="J6" s="1399"/>
      <c r="K6" s="1351"/>
      <c r="L6" s="1785"/>
      <c r="M6" s="1413"/>
    </row>
    <row r="7" s="358" customFormat="1" ht="20.25" customHeight="1" spans="1:13">
      <c r="A7" s="1351"/>
      <c r="B7" s="1723"/>
      <c r="C7" s="1723"/>
      <c r="D7" s="1723"/>
      <c r="E7" s="1723"/>
      <c r="F7" s="1723"/>
      <c r="G7" s="1399"/>
      <c r="H7" s="1399"/>
      <c r="I7" s="1399"/>
      <c r="J7" s="1399"/>
      <c r="K7" s="1351"/>
      <c r="L7" s="1785"/>
      <c r="M7" s="1413"/>
    </row>
    <row r="8" s="358" customFormat="1" ht="20.25" customHeight="1" spans="1:13">
      <c r="A8" s="1351"/>
      <c r="B8" s="1723"/>
      <c r="C8" s="1723"/>
      <c r="D8" s="1723"/>
      <c r="E8" s="1723"/>
      <c r="F8" s="1723"/>
      <c r="G8" s="1399"/>
      <c r="H8" s="1399"/>
      <c r="I8" s="1399"/>
      <c r="J8" s="1399"/>
      <c r="K8" s="1351"/>
      <c r="L8" s="1785"/>
      <c r="M8" s="1413"/>
    </row>
    <row r="9" s="358" customFormat="1" ht="20.25" customHeight="1" spans="1:13">
      <c r="A9" s="1351"/>
      <c r="B9" s="1723"/>
      <c r="C9" s="1723"/>
      <c r="D9" s="1723"/>
      <c r="E9" s="1723"/>
      <c r="F9" s="1723"/>
      <c r="G9" s="1399"/>
      <c r="H9" s="1399"/>
      <c r="I9" s="1399"/>
      <c r="J9" s="1399"/>
      <c r="K9" s="1351"/>
      <c r="L9" s="1785"/>
      <c r="M9" s="1413"/>
    </row>
    <row r="10" s="358" customFormat="1" ht="20.25" customHeight="1" spans="1:13">
      <c r="A10" s="1351"/>
      <c r="B10" s="1723" t="s">
        <v>167</v>
      </c>
      <c r="C10" s="1723"/>
      <c r="D10" s="1723"/>
      <c r="E10" s="1723"/>
      <c r="F10" s="1723"/>
      <c r="G10" s="1399" t="s">
        <v>167</v>
      </c>
      <c r="H10" s="1399"/>
      <c r="I10" s="1399"/>
      <c r="J10" s="1399"/>
      <c r="K10" s="1351"/>
      <c r="L10" s="1785"/>
      <c r="M10" s="1413"/>
    </row>
    <row r="11" s="358" customFormat="1" ht="20.25" customHeight="1" spans="1:13">
      <c r="A11" s="1351"/>
      <c r="B11" s="1723"/>
      <c r="C11" s="1723"/>
      <c r="D11" s="1723"/>
      <c r="E11" s="1723"/>
      <c r="F11" s="1723"/>
      <c r="G11" s="1399"/>
      <c r="H11" s="1399"/>
      <c r="I11" s="1399"/>
      <c r="J11" s="1399"/>
      <c r="K11" s="1351"/>
      <c r="L11" s="1785"/>
      <c r="M11" s="1413"/>
    </row>
    <row r="12" s="358" customFormat="1" ht="20.25" customHeight="1" spans="1:13">
      <c r="A12" s="1351"/>
      <c r="B12" s="1723"/>
      <c r="C12" s="1723"/>
      <c r="D12" s="1723"/>
      <c r="E12" s="1723"/>
      <c r="F12" s="1723"/>
      <c r="G12" s="1399"/>
      <c r="H12" s="1399"/>
      <c r="I12" s="1399"/>
      <c r="J12" s="1399"/>
      <c r="K12" s="1351"/>
      <c r="L12" s="1785"/>
      <c r="M12" s="1413"/>
    </row>
    <row r="13" s="358" customFormat="1" ht="20.25" customHeight="1" spans="1:13">
      <c r="A13" s="1351"/>
      <c r="B13" s="1723"/>
      <c r="C13" s="1723"/>
      <c r="D13" s="1723"/>
      <c r="E13" s="1723"/>
      <c r="F13" s="1723"/>
      <c r="G13" s="1399"/>
      <c r="H13" s="1399"/>
      <c r="I13" s="1399"/>
      <c r="J13" s="1399"/>
      <c r="K13" s="1351"/>
      <c r="L13" s="1785"/>
      <c r="M13" s="1413"/>
    </row>
    <row r="14" s="358" customFormat="1" ht="20.25" customHeight="1" spans="1:13">
      <c r="A14" s="1351"/>
      <c r="B14" s="1723"/>
      <c r="C14" s="1723"/>
      <c r="D14" s="1723"/>
      <c r="E14" s="1723"/>
      <c r="F14" s="1723"/>
      <c r="G14" s="1399"/>
      <c r="H14" s="1399"/>
      <c r="I14" s="1399"/>
      <c r="J14" s="1399"/>
      <c r="K14" s="1351"/>
      <c r="L14" s="1785"/>
      <c r="M14" s="1413"/>
    </row>
    <row r="15" s="358" customFormat="1" ht="20.25" customHeight="1" spans="1:13">
      <c r="A15" s="1351"/>
      <c r="B15" s="1723"/>
      <c r="C15" s="1723"/>
      <c r="D15" s="1723"/>
      <c r="E15" s="1723"/>
      <c r="F15" s="1723"/>
      <c r="G15" s="1399"/>
      <c r="H15" s="1399"/>
      <c r="I15" s="1399"/>
      <c r="J15" s="1399"/>
      <c r="K15" s="1351"/>
      <c r="L15" s="1785"/>
      <c r="M15" s="1413"/>
    </row>
    <row r="16" s="358" customFormat="1" ht="20.25" customHeight="1" spans="1:13">
      <c r="A16" s="1798"/>
      <c r="B16" s="1799"/>
      <c r="C16" s="1799"/>
      <c r="D16" s="1799"/>
      <c r="E16" s="1799"/>
      <c r="F16" s="1799"/>
      <c r="G16" s="1800"/>
      <c r="H16" s="1800"/>
      <c r="I16" s="1800"/>
      <c r="J16" s="1800"/>
      <c r="K16" s="1798"/>
      <c r="L16" s="1806"/>
      <c r="M16" s="1807"/>
    </row>
    <row r="17" s="1351" customFormat="1" ht="20.25" customHeight="1" spans="2:10">
      <c r="B17" s="1723"/>
      <c r="C17" s="1723"/>
      <c r="D17" s="1723"/>
      <c r="E17" s="1723"/>
      <c r="F17" s="1723"/>
      <c r="G17" s="1399"/>
      <c r="H17" s="1399"/>
      <c r="I17" s="1399"/>
      <c r="J17" s="1399"/>
    </row>
    <row r="18" s="1794" customFormat="1" ht="20.25" customHeight="1" spans="1:13">
      <c r="A18" s="1801" t="s">
        <v>180</v>
      </c>
      <c r="B18" s="1802"/>
      <c r="C18" s="1803"/>
      <c r="D18" s="1803"/>
      <c r="E18" s="1803"/>
      <c r="F18" s="1803"/>
      <c r="G18" s="1804"/>
      <c r="H18" s="1804"/>
      <c r="I18" s="1804"/>
      <c r="J18" s="1808"/>
      <c r="K18" s="1809"/>
      <c r="L18" s="1810"/>
      <c r="M18" s="1811"/>
    </row>
    <row r="19" s="358" customFormat="1" ht="20.25" customHeight="1" spans="1:11">
      <c r="A19" s="372" t="e">
        <f>#REF!</f>
        <v>#REF!</v>
      </c>
      <c r="B19" s="1404"/>
      <c r="C19" s="1404"/>
      <c r="D19" s="1404"/>
      <c r="E19" s="1387"/>
      <c r="F19" s="1404"/>
      <c r="G19" s="375"/>
      <c r="H19" s="372" t="e">
        <f>#REF!</f>
        <v>#REF!</v>
      </c>
      <c r="I19" s="372"/>
      <c r="J19" s="372"/>
      <c r="K19" s="373"/>
    </row>
    <row r="20" s="358" customFormat="1" ht="20.25" customHeight="1" spans="1:13">
      <c r="A20" s="358" t="e">
        <f>#REF!</f>
        <v>#REF!</v>
      </c>
      <c r="B20" s="1381"/>
      <c r="C20" s="1381"/>
      <c r="D20" s="1805"/>
      <c r="E20" s="1805"/>
      <c r="G20" s="1742"/>
      <c r="H20" s="377"/>
      <c r="I20" s="377"/>
      <c r="J20" s="377"/>
      <c r="K20" s="377"/>
      <c r="L20" s="377"/>
      <c r="M20" s="377"/>
    </row>
    <row r="21" s="1772" customFormat="1" ht="20.25" customHeight="1" spans="1:13">
      <c r="A21" s="1408"/>
      <c r="B21" s="1782"/>
      <c r="C21" s="1782"/>
      <c r="D21" s="1782"/>
      <c r="E21" s="1782"/>
      <c r="F21" s="1782"/>
      <c r="G21" s="1783"/>
      <c r="H21" s="1408"/>
      <c r="I21" s="1408"/>
      <c r="J21" s="1408"/>
      <c r="K21" s="1408"/>
      <c r="L21" s="1408"/>
      <c r="M21" s="1408"/>
    </row>
  </sheetData>
  <mergeCells count="2">
    <mergeCell ref="A1:K1"/>
    <mergeCell ref="A18:B18"/>
  </mergeCells>
  <printOptions horizontalCentered="1" verticalCentered="1"/>
  <pageMargins left="0.196850393700787" right="0.196850393700787" top="1.49606299212598" bottom="1.14173228346457" header="0.93" footer="0.748031496062992"/>
  <pageSetup paperSize="9" orientation="landscape" horizontalDpi="180" verticalDpi="180"/>
  <headerFooter alignWithMargins="0" scaleWithDoc="0">
    <oddHeader>&amp;C&amp;"宋体,加粗"&amp;22货币资金--现金评估明细表&amp;R&amp;"宋体,常规"
表&amp;"Times New Roman,常规" 3 - 1 - 1</oddHeader>
  </headerFooter>
  <colBreaks count="1" manualBreakCount="1">
    <brk id="13" max="65535" man="1"/>
  </colBreaks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workbookViewId="0">
      <selection activeCell="A2" sqref="A2:P2"/>
    </sheetView>
  </sheetViews>
  <sheetFormatPr defaultColWidth="9" defaultRowHeight="15.75"/>
  <cols>
    <col min="1" max="1" width="4.75" customWidth="1"/>
    <col min="2" max="2" width="10.125" customWidth="1"/>
    <col min="4" max="4" width="12.125" customWidth="1"/>
    <col min="5" max="5" width="5.25" customWidth="1"/>
    <col min="6" max="6" width="5.125" customWidth="1"/>
    <col min="7" max="8" width="7.875" customWidth="1"/>
    <col min="11" max="11" width="6.375" customWidth="1"/>
    <col min="15" max="15" width="8.375" customWidth="1"/>
    <col min="16" max="16" width="8.625" customWidth="1"/>
  </cols>
  <sheetData>
    <row r="1" ht="27" spans="1:16">
      <c r="A1" s="629" t="s">
        <v>672</v>
      </c>
      <c r="B1" s="629"/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</row>
    <row r="2" ht="21" customHeight="1" spans="1:16">
      <c r="A2" s="630" t="s">
        <v>687</v>
      </c>
      <c r="B2" s="630"/>
      <c r="C2" s="630"/>
      <c r="D2" s="630"/>
      <c r="E2" s="630"/>
      <c r="F2" s="630"/>
      <c r="G2" s="630"/>
      <c r="H2" s="630"/>
      <c r="I2" s="630"/>
      <c r="J2" s="630"/>
      <c r="K2" s="630"/>
      <c r="L2" s="630"/>
      <c r="M2" s="630"/>
      <c r="N2" s="630"/>
      <c r="O2" s="630"/>
      <c r="P2" s="630"/>
    </row>
    <row r="3" ht="22" customHeight="1" spans="1:16">
      <c r="A3" s="631" t="s">
        <v>4</v>
      </c>
      <c r="B3" s="631"/>
      <c r="C3" s="631"/>
      <c r="D3" s="631"/>
      <c r="E3" s="631"/>
      <c r="F3" s="631"/>
      <c r="G3" s="632"/>
      <c r="H3" s="633"/>
      <c r="I3" s="645"/>
      <c r="J3" s="645"/>
      <c r="K3" s="646"/>
      <c r="L3" s="647" t="s">
        <v>239</v>
      </c>
      <c r="M3" s="647"/>
      <c r="N3" s="647"/>
      <c r="O3" s="647"/>
      <c r="P3" s="648"/>
    </row>
    <row r="4" ht="21" customHeight="1" spans="1:16">
      <c r="A4" s="634" t="s">
        <v>28</v>
      </c>
      <c r="B4" s="635" t="s">
        <v>459</v>
      </c>
      <c r="C4" s="636" t="s">
        <v>460</v>
      </c>
      <c r="D4" s="635" t="s">
        <v>278</v>
      </c>
      <c r="E4" s="637" t="s">
        <v>231</v>
      </c>
      <c r="F4" s="635" t="s">
        <v>235</v>
      </c>
      <c r="G4" s="637" t="s">
        <v>674</v>
      </c>
      <c r="H4" s="637" t="s">
        <v>481</v>
      </c>
      <c r="I4" s="649" t="s">
        <v>186</v>
      </c>
      <c r="J4" s="650"/>
      <c r="K4" s="547" t="s">
        <v>143</v>
      </c>
      <c r="L4" s="650"/>
      <c r="M4" s="650"/>
      <c r="N4" s="650"/>
      <c r="O4" s="651" t="s">
        <v>242</v>
      </c>
      <c r="P4" s="547" t="s">
        <v>168</v>
      </c>
    </row>
    <row r="5" ht="18" customHeight="1" spans="1:16">
      <c r="A5" s="638"/>
      <c r="B5" s="567"/>
      <c r="C5" s="639"/>
      <c r="D5" s="640"/>
      <c r="E5" s="641"/>
      <c r="F5" s="640"/>
      <c r="G5" s="640"/>
      <c r="H5" s="641"/>
      <c r="I5" s="649" t="s">
        <v>376</v>
      </c>
      <c r="J5" s="547" t="s">
        <v>377</v>
      </c>
      <c r="K5" s="547" t="s">
        <v>376</v>
      </c>
      <c r="L5" s="548" t="s">
        <v>482</v>
      </c>
      <c r="M5" s="548" t="s">
        <v>245</v>
      </c>
      <c r="N5" s="547" t="s">
        <v>377</v>
      </c>
      <c r="O5" s="652"/>
      <c r="P5" s="650"/>
    </row>
    <row r="6" ht="16.5" spans="1:16">
      <c r="A6" s="642">
        <v>1</v>
      </c>
      <c r="B6" s="642" t="s">
        <v>688</v>
      </c>
      <c r="C6" s="559" t="s">
        <v>689</v>
      </c>
      <c r="D6" s="560"/>
      <c r="E6" s="561" t="s">
        <v>690</v>
      </c>
      <c r="F6" s="557">
        <v>1</v>
      </c>
      <c r="G6" s="643">
        <v>43039</v>
      </c>
      <c r="H6" s="643">
        <v>43039</v>
      </c>
      <c r="I6" s="653">
        <v>15570.87</v>
      </c>
      <c r="J6" s="653">
        <v>467.13</v>
      </c>
      <c r="K6" s="579"/>
      <c r="L6" s="578"/>
      <c r="M6" s="578"/>
      <c r="N6" s="654">
        <v>140</v>
      </c>
      <c r="O6" s="655">
        <v>-70.03</v>
      </c>
      <c r="P6" s="296"/>
    </row>
    <row r="7" ht="16.5" spans="1:16">
      <c r="A7" s="642">
        <v>2</v>
      </c>
      <c r="B7" s="642" t="s">
        <v>691</v>
      </c>
      <c r="C7" s="559" t="s">
        <v>689</v>
      </c>
      <c r="D7" s="560"/>
      <c r="E7" s="561" t="s">
        <v>690</v>
      </c>
      <c r="F7" s="557">
        <v>1</v>
      </c>
      <c r="G7" s="643">
        <v>43431</v>
      </c>
      <c r="H7" s="643">
        <v>43431</v>
      </c>
      <c r="I7" s="653">
        <v>399557.99</v>
      </c>
      <c r="J7" s="653">
        <v>31365.31</v>
      </c>
      <c r="K7" s="656"/>
      <c r="L7" s="583"/>
      <c r="M7" s="583"/>
      <c r="N7" s="653">
        <v>3632</v>
      </c>
      <c r="O7" s="655">
        <v>-88.42</v>
      </c>
      <c r="P7" s="296"/>
    </row>
    <row r="8" ht="16.5" spans="1:16">
      <c r="A8" s="642">
        <v>3</v>
      </c>
      <c r="B8" s="642" t="s">
        <v>692</v>
      </c>
      <c r="C8" s="559" t="s">
        <v>689</v>
      </c>
      <c r="D8" s="564" t="s">
        <v>693</v>
      </c>
      <c r="E8" s="561" t="s">
        <v>690</v>
      </c>
      <c r="F8" s="557">
        <v>1</v>
      </c>
      <c r="G8" s="643">
        <v>43641</v>
      </c>
      <c r="H8" s="643">
        <v>43641</v>
      </c>
      <c r="I8" s="653">
        <v>413034.12</v>
      </c>
      <c r="J8" s="653">
        <v>79164.87</v>
      </c>
      <c r="K8" s="656"/>
      <c r="L8" s="583"/>
      <c r="M8" s="583"/>
      <c r="N8" s="653">
        <v>3755</v>
      </c>
      <c r="O8" s="655">
        <v>-95.26</v>
      </c>
      <c r="P8" s="296"/>
    </row>
    <row r="9" ht="19" customHeight="1" spans="1:16">
      <c r="A9" s="642">
        <v>4</v>
      </c>
      <c r="B9" s="642" t="s">
        <v>694</v>
      </c>
      <c r="C9" s="559" t="s">
        <v>689</v>
      </c>
      <c r="D9" s="564" t="s">
        <v>695</v>
      </c>
      <c r="E9" s="561" t="s">
        <v>690</v>
      </c>
      <c r="F9" s="557">
        <v>1</v>
      </c>
      <c r="G9" s="643">
        <v>44003</v>
      </c>
      <c r="H9" s="643">
        <v>44003</v>
      </c>
      <c r="I9" s="653">
        <v>414414.86</v>
      </c>
      <c r="J9" s="653">
        <v>159825.96</v>
      </c>
      <c r="K9" s="656"/>
      <c r="L9" s="583"/>
      <c r="M9" s="583"/>
      <c r="N9" s="653">
        <v>3767</v>
      </c>
      <c r="O9" s="655">
        <v>-97.64</v>
      </c>
      <c r="P9" s="296"/>
    </row>
    <row r="10" spans="1:16">
      <c r="A10" s="296"/>
      <c r="B10" s="644" t="s">
        <v>682</v>
      </c>
      <c r="C10" s="296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653">
        <f>SUM(N6:N9)</f>
        <v>11294</v>
      </c>
      <c r="O10" s="296"/>
      <c r="P10" s="296"/>
    </row>
    <row r="14" spans="3:3">
      <c r="C14" s="276"/>
    </row>
  </sheetData>
  <mergeCells count="17">
    <mergeCell ref="A1:P1"/>
    <mergeCell ref="A2:P2"/>
    <mergeCell ref="A3:F3"/>
    <mergeCell ref="I3:J3"/>
    <mergeCell ref="L3:P3"/>
    <mergeCell ref="I4:J4"/>
    <mergeCell ref="K4:N4"/>
    <mergeCell ref="A4:A5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ageMargins left="0.393055555555556" right="0.354166666666667" top="1" bottom="1" header="0.5" footer="0.5"/>
  <pageSetup paperSize="9" orientation="landscape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N222"/>
  <sheetViews>
    <sheetView zoomScaleSheetLayoutView="60" workbookViewId="0">
      <pane xSplit="4" ySplit="4" topLeftCell="E209" activePane="bottomRight" state="frozenSplit"/>
      <selection/>
      <selection pane="topRight"/>
      <selection pane="bottomLeft"/>
      <selection pane="bottomRight" activeCell="O225" sqref="O225"/>
    </sheetView>
  </sheetViews>
  <sheetFormatPr defaultColWidth="9" defaultRowHeight="29.25" customHeight="1"/>
  <cols>
    <col min="1" max="1" width="5.56666666666667" style="521" customWidth="1"/>
    <col min="2" max="2" width="10.4" style="522" customWidth="1"/>
    <col min="3" max="3" width="17.1" style="523" customWidth="1"/>
    <col min="4" max="4" width="15.2" style="524" customWidth="1"/>
    <col min="5" max="5" width="4.5" style="525" customWidth="1"/>
    <col min="6" max="6" width="4.875" style="524" customWidth="1"/>
    <col min="7" max="7" width="9" style="526" hidden="1" customWidth="1"/>
    <col min="8" max="8" width="9" style="526"/>
    <col min="9" max="9" width="10.7" style="527" customWidth="1"/>
    <col min="10" max="10" width="10.2" style="528" customWidth="1"/>
    <col min="11" max="11" width="10.7" style="529" customWidth="1"/>
    <col min="12" max="12" width="7.2" style="530" hidden="1" customWidth="1"/>
    <col min="13" max="13" width="8.79166666666667" style="530" hidden="1" customWidth="1"/>
    <col min="14" max="14" width="10.7" style="528" customWidth="1"/>
    <col min="15" max="15" width="7.8" style="528" customWidth="1"/>
    <col min="16" max="16" width="8" style="531" customWidth="1"/>
    <col min="17" max="17" width="7.75" style="532" customWidth="1"/>
    <col min="18" max="18" width="8.25" style="526" customWidth="1"/>
    <col min="19" max="19" width="16.875" style="531" customWidth="1"/>
    <col min="20" max="20" width="13.125" style="531" customWidth="1"/>
    <col min="21" max="21" width="16.875" style="531" customWidth="1"/>
    <col min="22" max="22" width="7.25" style="533" customWidth="1"/>
    <col min="23" max="23" width="8.375" style="528" customWidth="1"/>
    <col min="24" max="24" width="10" style="528" customWidth="1"/>
    <col min="25" max="25" width="7.25" style="534" customWidth="1"/>
    <col min="26" max="26" width="9.375" style="535" customWidth="1"/>
    <col min="27" max="27" width="7.25" style="536" customWidth="1"/>
    <col min="28" max="28" width="7.25" style="535" customWidth="1"/>
    <col min="29" max="29" width="9.5" style="535" customWidth="1"/>
    <col min="30" max="30" width="6.875" style="537" customWidth="1"/>
    <col min="31" max="31" width="19.5" style="535" customWidth="1"/>
    <col min="32" max="32" width="12.75" style="535" customWidth="1"/>
    <col min="33" max="33" width="11.25" style="536" customWidth="1"/>
    <col min="34" max="34" width="10.375" style="536" customWidth="1"/>
    <col min="35" max="35" width="8.625" style="536" customWidth="1"/>
    <col min="36" max="36" width="7.625" style="538" customWidth="1"/>
    <col min="37" max="37" width="8.625" style="536" customWidth="1"/>
    <col min="38" max="38" width="9.5" style="536" customWidth="1"/>
    <col min="39" max="39" width="10.375" style="536" customWidth="1"/>
    <col min="40" max="40" width="10.375" style="538" customWidth="1"/>
    <col min="41" max="16384" width="8" style="522" customWidth="1"/>
  </cols>
  <sheetData>
    <row r="1" s="518" customFormat="1" ht="20.25" customHeight="1" spans="1:40">
      <c r="A1" s="539" t="s">
        <v>696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85"/>
      <c r="R1" s="526"/>
      <c r="S1" s="531"/>
      <c r="T1" s="531"/>
      <c r="U1" s="531"/>
      <c r="V1" s="533"/>
      <c r="W1" s="528"/>
      <c r="X1" s="528"/>
      <c r="Y1" s="534"/>
      <c r="Z1" s="535"/>
      <c r="AA1" s="536"/>
      <c r="AB1" s="535"/>
      <c r="AC1" s="535"/>
      <c r="AD1" s="537"/>
      <c r="AE1" s="535"/>
      <c r="AF1" s="535"/>
      <c r="AG1" s="536"/>
      <c r="AH1" s="536"/>
      <c r="AI1" s="536"/>
      <c r="AJ1" s="538"/>
      <c r="AK1" s="536"/>
      <c r="AL1" s="536"/>
      <c r="AM1" s="536"/>
      <c r="AN1" s="538"/>
    </row>
    <row r="2" s="518" customFormat="1" ht="20.25" customHeight="1" spans="1:40">
      <c r="A2" s="541" t="s">
        <v>4</v>
      </c>
      <c r="B2" s="541"/>
      <c r="C2" s="542"/>
      <c r="D2" s="543"/>
      <c r="E2" s="544"/>
      <c r="F2" s="543"/>
      <c r="G2" s="545"/>
      <c r="H2" s="545"/>
      <c r="I2" s="565"/>
      <c r="J2" s="565"/>
      <c r="K2" s="565"/>
      <c r="L2" s="566" t="s">
        <v>239</v>
      </c>
      <c r="M2" s="566"/>
      <c r="N2" s="566"/>
      <c r="O2" s="566"/>
      <c r="P2" s="566"/>
      <c r="Q2" s="586"/>
      <c r="R2" s="526"/>
      <c r="S2" s="531"/>
      <c r="T2" s="531"/>
      <c r="U2" s="531"/>
      <c r="V2" s="533"/>
      <c r="W2" s="528"/>
      <c r="X2" s="528"/>
      <c r="Y2" s="534"/>
      <c r="Z2" s="535"/>
      <c r="AA2" s="536"/>
      <c r="AB2" s="535"/>
      <c r="AC2" s="535"/>
      <c r="AD2" s="537"/>
      <c r="AE2" s="535"/>
      <c r="AF2" s="535"/>
      <c r="AG2" s="536"/>
      <c r="AH2" s="536"/>
      <c r="AI2" s="536"/>
      <c r="AJ2" s="538"/>
      <c r="AK2" s="536"/>
      <c r="AL2" s="536"/>
      <c r="AM2" s="536"/>
      <c r="AN2" s="538"/>
    </row>
    <row r="3" s="519" customFormat="1" ht="21" customHeight="1" spans="1:40">
      <c r="A3" s="546" t="s">
        <v>28</v>
      </c>
      <c r="B3" s="547" t="s">
        <v>459</v>
      </c>
      <c r="C3" s="548" t="s">
        <v>442</v>
      </c>
      <c r="D3" s="547" t="s">
        <v>278</v>
      </c>
      <c r="E3" s="546" t="s">
        <v>231</v>
      </c>
      <c r="F3" s="546" t="s">
        <v>235</v>
      </c>
      <c r="G3" s="546" t="s">
        <v>697</v>
      </c>
      <c r="H3" s="549" t="s">
        <v>698</v>
      </c>
      <c r="I3" s="567" t="s">
        <v>186</v>
      </c>
      <c r="J3" s="567"/>
      <c r="K3" s="568" t="s">
        <v>143</v>
      </c>
      <c r="L3" s="568"/>
      <c r="M3" s="568"/>
      <c r="N3" s="568"/>
      <c r="O3" s="569" t="s">
        <v>242</v>
      </c>
      <c r="P3" s="547" t="s">
        <v>168</v>
      </c>
      <c r="Q3" s="587"/>
      <c r="R3" s="526"/>
      <c r="S3" s="531"/>
      <c r="T3" s="531"/>
      <c r="U3" s="531"/>
      <c r="V3" s="533"/>
      <c r="W3" s="528"/>
      <c r="X3" s="528"/>
      <c r="Y3" s="534"/>
      <c r="Z3" s="535"/>
      <c r="AA3" s="536"/>
      <c r="AB3" s="535"/>
      <c r="AC3" s="535"/>
      <c r="AD3" s="537"/>
      <c r="AE3" s="535"/>
      <c r="AF3" s="535"/>
      <c r="AG3" s="536"/>
      <c r="AH3" s="536"/>
      <c r="AI3" s="536"/>
      <c r="AJ3" s="538"/>
      <c r="AK3" s="536"/>
      <c r="AL3" s="536"/>
      <c r="AM3" s="536"/>
      <c r="AN3" s="538"/>
    </row>
    <row r="4" s="519" customFormat="1" ht="20" customHeight="1" spans="1:40">
      <c r="A4" s="550"/>
      <c r="B4" s="547"/>
      <c r="C4" s="548"/>
      <c r="D4" s="547"/>
      <c r="E4" s="550"/>
      <c r="F4" s="550"/>
      <c r="G4" s="550"/>
      <c r="H4" s="546"/>
      <c r="I4" s="547" t="s">
        <v>376</v>
      </c>
      <c r="J4" s="547" t="s">
        <v>377</v>
      </c>
      <c r="K4" s="570" t="s">
        <v>376</v>
      </c>
      <c r="L4" s="571" t="s">
        <v>482</v>
      </c>
      <c r="M4" s="571" t="s">
        <v>245</v>
      </c>
      <c r="N4" s="570" t="s">
        <v>377</v>
      </c>
      <c r="O4" s="568"/>
      <c r="P4" s="547"/>
      <c r="Q4" s="587"/>
      <c r="R4" s="526"/>
      <c r="S4" s="531"/>
      <c r="T4" s="531"/>
      <c r="U4" s="531"/>
      <c r="V4" s="533"/>
      <c r="W4" s="528"/>
      <c r="X4" s="528"/>
      <c r="Y4" s="534"/>
      <c r="Z4" s="535"/>
      <c r="AA4" s="536"/>
      <c r="AB4" s="535"/>
      <c r="AC4" s="535"/>
      <c r="AD4" s="537"/>
      <c r="AE4" s="535"/>
      <c r="AF4" s="535"/>
      <c r="AG4" s="536"/>
      <c r="AH4" s="536"/>
      <c r="AI4" s="536"/>
      <c r="AJ4" s="538"/>
      <c r="AK4" s="536"/>
      <c r="AL4" s="536"/>
      <c r="AM4" s="536"/>
      <c r="AN4" s="538"/>
    </row>
    <row r="5" s="519" customFormat="1" ht="18.5" customHeight="1" spans="1:40">
      <c r="A5" s="551"/>
      <c r="B5" s="552" t="s">
        <v>699</v>
      </c>
      <c r="C5" s="553"/>
      <c r="D5" s="554"/>
      <c r="E5" s="551"/>
      <c r="F5" s="555"/>
      <c r="G5" s="556"/>
      <c r="H5" s="556"/>
      <c r="I5" s="572"/>
      <c r="J5" s="572"/>
      <c r="K5" s="573"/>
      <c r="L5" s="574"/>
      <c r="M5" s="574"/>
      <c r="N5" s="575"/>
      <c r="O5" s="575"/>
      <c r="P5" s="551"/>
      <c r="Q5" s="587"/>
      <c r="R5" s="526"/>
      <c r="S5" s="531"/>
      <c r="T5" s="531"/>
      <c r="U5" s="531"/>
      <c r="V5" s="533"/>
      <c r="W5" s="528"/>
      <c r="X5" s="528"/>
      <c r="Y5" s="534"/>
      <c r="Z5" s="535"/>
      <c r="AA5" s="536"/>
      <c r="AB5" s="535"/>
      <c r="AC5" s="535"/>
      <c r="AD5" s="537"/>
      <c r="AE5" s="535"/>
      <c r="AF5" s="535"/>
      <c r="AG5" s="536"/>
      <c r="AH5" s="536"/>
      <c r="AI5" s="536"/>
      <c r="AJ5" s="538"/>
      <c r="AK5" s="536"/>
      <c r="AL5" s="536"/>
      <c r="AM5" s="536"/>
      <c r="AN5" s="538"/>
    </row>
    <row r="6" s="519" customFormat="1" ht="18.5" customHeight="1" spans="1:40">
      <c r="A6" s="557">
        <v>1</v>
      </c>
      <c r="B6" s="558" t="s">
        <v>700</v>
      </c>
      <c r="C6" s="559" t="s">
        <v>701</v>
      </c>
      <c r="D6" s="560"/>
      <c r="E6" s="561" t="s">
        <v>263</v>
      </c>
      <c r="F6" s="562">
        <v>1</v>
      </c>
      <c r="G6" s="563">
        <v>40803</v>
      </c>
      <c r="H6" s="563">
        <v>40803</v>
      </c>
      <c r="I6" s="576">
        <v>2400</v>
      </c>
      <c r="J6" s="576">
        <v>72</v>
      </c>
      <c r="K6" s="577"/>
      <c r="L6" s="578"/>
      <c r="M6" s="578"/>
      <c r="N6" s="579">
        <v>2</v>
      </c>
      <c r="O6" s="580">
        <v>-97.22</v>
      </c>
      <c r="P6" s="551"/>
      <c r="Q6" s="587"/>
      <c r="R6" s="526"/>
      <c r="S6" s="531"/>
      <c r="T6" s="531"/>
      <c r="U6" s="531"/>
      <c r="V6" s="533"/>
      <c r="W6" s="528"/>
      <c r="X6" s="528"/>
      <c r="Y6" s="534"/>
      <c r="Z6" s="535"/>
      <c r="AA6" s="536"/>
      <c r="AB6" s="535"/>
      <c r="AC6" s="535"/>
      <c r="AD6" s="537"/>
      <c r="AE6" s="535"/>
      <c r="AF6" s="535"/>
      <c r="AG6" s="536"/>
      <c r="AH6" s="536"/>
      <c r="AI6" s="536"/>
      <c r="AJ6" s="538"/>
      <c r="AK6" s="536"/>
      <c r="AL6" s="536"/>
      <c r="AM6" s="536"/>
      <c r="AN6" s="538"/>
    </row>
    <row r="7" s="519" customFormat="1" ht="18.5" customHeight="1" spans="1:40">
      <c r="A7" s="557">
        <v>2</v>
      </c>
      <c r="B7" s="558" t="s">
        <v>702</v>
      </c>
      <c r="C7" s="559" t="s">
        <v>701</v>
      </c>
      <c r="D7" s="560"/>
      <c r="E7" s="561" t="s">
        <v>263</v>
      </c>
      <c r="F7" s="562">
        <v>1</v>
      </c>
      <c r="G7" s="563">
        <v>40803</v>
      </c>
      <c r="H7" s="563">
        <v>40803</v>
      </c>
      <c r="I7" s="576">
        <v>2400</v>
      </c>
      <c r="J7" s="576">
        <v>72</v>
      </c>
      <c r="K7" s="577"/>
      <c r="L7" s="578"/>
      <c r="M7" s="578"/>
      <c r="N7" s="579">
        <v>2</v>
      </c>
      <c r="O7" s="580">
        <v>-97.22</v>
      </c>
      <c r="P7" s="551"/>
      <c r="Q7" s="587"/>
      <c r="R7" s="526"/>
      <c r="S7" s="531"/>
      <c r="T7" s="531"/>
      <c r="U7" s="531"/>
      <c r="V7" s="533"/>
      <c r="W7" s="528"/>
      <c r="X7" s="528"/>
      <c r="Y7" s="534"/>
      <c r="Z7" s="535"/>
      <c r="AA7" s="536"/>
      <c r="AB7" s="535"/>
      <c r="AC7" s="535"/>
      <c r="AD7" s="537"/>
      <c r="AE7" s="535"/>
      <c r="AF7" s="535"/>
      <c r="AG7" s="536"/>
      <c r="AH7" s="536"/>
      <c r="AI7" s="536"/>
      <c r="AJ7" s="538"/>
      <c r="AK7" s="536"/>
      <c r="AL7" s="536"/>
      <c r="AM7" s="536"/>
      <c r="AN7" s="538"/>
    </row>
    <row r="8" s="519" customFormat="1" ht="18.5" customHeight="1" spans="1:40">
      <c r="A8" s="557">
        <v>3</v>
      </c>
      <c r="B8" s="558" t="s">
        <v>703</v>
      </c>
      <c r="C8" s="559" t="s">
        <v>701</v>
      </c>
      <c r="D8" s="560"/>
      <c r="E8" s="561" t="s">
        <v>263</v>
      </c>
      <c r="F8" s="562">
        <v>1</v>
      </c>
      <c r="G8" s="563">
        <v>40803</v>
      </c>
      <c r="H8" s="563">
        <v>40803</v>
      </c>
      <c r="I8" s="576">
        <v>2400</v>
      </c>
      <c r="J8" s="576">
        <v>72</v>
      </c>
      <c r="K8" s="577"/>
      <c r="L8" s="578"/>
      <c r="M8" s="578"/>
      <c r="N8" s="579">
        <v>2</v>
      </c>
      <c r="O8" s="580">
        <v>-97.22</v>
      </c>
      <c r="P8" s="551"/>
      <c r="Q8" s="587"/>
      <c r="R8" s="526"/>
      <c r="S8" s="531"/>
      <c r="T8" s="531"/>
      <c r="U8" s="531"/>
      <c r="V8" s="533"/>
      <c r="W8" s="528"/>
      <c r="X8" s="528"/>
      <c r="Y8" s="534"/>
      <c r="Z8" s="535"/>
      <c r="AA8" s="536"/>
      <c r="AB8" s="535"/>
      <c r="AC8" s="535"/>
      <c r="AD8" s="537"/>
      <c r="AE8" s="535"/>
      <c r="AF8" s="535"/>
      <c r="AG8" s="536"/>
      <c r="AH8" s="536"/>
      <c r="AI8" s="536"/>
      <c r="AJ8" s="538"/>
      <c r="AK8" s="536"/>
      <c r="AL8" s="536"/>
      <c r="AM8" s="536"/>
      <c r="AN8" s="538"/>
    </row>
    <row r="9" s="519" customFormat="1" ht="18.5" customHeight="1" spans="1:40">
      <c r="A9" s="557">
        <v>4</v>
      </c>
      <c r="B9" s="558" t="s">
        <v>704</v>
      </c>
      <c r="C9" s="559" t="s">
        <v>701</v>
      </c>
      <c r="D9" s="560"/>
      <c r="E9" s="561" t="s">
        <v>263</v>
      </c>
      <c r="F9" s="562">
        <v>1</v>
      </c>
      <c r="G9" s="563">
        <v>40803</v>
      </c>
      <c r="H9" s="563">
        <v>40803</v>
      </c>
      <c r="I9" s="576">
        <v>2400</v>
      </c>
      <c r="J9" s="576">
        <v>72</v>
      </c>
      <c r="K9" s="577"/>
      <c r="L9" s="578"/>
      <c r="M9" s="578"/>
      <c r="N9" s="579">
        <v>2</v>
      </c>
      <c r="O9" s="580">
        <v>-97.22</v>
      </c>
      <c r="P9" s="551"/>
      <c r="Q9" s="587"/>
      <c r="R9" s="526"/>
      <c r="S9" s="531"/>
      <c r="T9" s="531"/>
      <c r="U9" s="531"/>
      <c r="V9" s="533"/>
      <c r="W9" s="528"/>
      <c r="X9" s="528"/>
      <c r="Y9" s="534"/>
      <c r="Z9" s="535"/>
      <c r="AA9" s="536"/>
      <c r="AB9" s="535"/>
      <c r="AC9" s="535"/>
      <c r="AD9" s="537"/>
      <c r="AE9" s="535"/>
      <c r="AF9" s="535"/>
      <c r="AG9" s="536"/>
      <c r="AH9" s="536"/>
      <c r="AI9" s="536"/>
      <c r="AJ9" s="538"/>
      <c r="AK9" s="536"/>
      <c r="AL9" s="536"/>
      <c r="AM9" s="536"/>
      <c r="AN9" s="538"/>
    </row>
    <row r="10" s="519" customFormat="1" ht="18.5" customHeight="1" spans="1:40">
      <c r="A10" s="557">
        <v>5</v>
      </c>
      <c r="B10" s="558" t="s">
        <v>705</v>
      </c>
      <c r="C10" s="559" t="s">
        <v>701</v>
      </c>
      <c r="D10" s="560"/>
      <c r="E10" s="561" t="s">
        <v>263</v>
      </c>
      <c r="F10" s="562">
        <v>1</v>
      </c>
      <c r="G10" s="563">
        <v>40803</v>
      </c>
      <c r="H10" s="563">
        <v>40803</v>
      </c>
      <c r="I10" s="576">
        <v>2400</v>
      </c>
      <c r="J10" s="576">
        <v>72</v>
      </c>
      <c r="K10" s="577"/>
      <c r="L10" s="578"/>
      <c r="M10" s="578"/>
      <c r="N10" s="579">
        <v>2</v>
      </c>
      <c r="O10" s="580">
        <v>-97.22</v>
      </c>
      <c r="P10" s="551"/>
      <c r="Q10" s="587"/>
      <c r="R10" s="526"/>
      <c r="S10" s="531"/>
      <c r="T10" s="531"/>
      <c r="U10" s="531"/>
      <c r="V10" s="533"/>
      <c r="W10" s="528"/>
      <c r="X10" s="528"/>
      <c r="Y10" s="534"/>
      <c r="Z10" s="535"/>
      <c r="AA10" s="536"/>
      <c r="AB10" s="535"/>
      <c r="AC10" s="535"/>
      <c r="AD10" s="537"/>
      <c r="AE10" s="535"/>
      <c r="AF10" s="535"/>
      <c r="AG10" s="536"/>
      <c r="AH10" s="536"/>
      <c r="AI10" s="536"/>
      <c r="AJ10" s="538"/>
      <c r="AK10" s="536"/>
      <c r="AL10" s="536"/>
      <c r="AM10" s="536"/>
      <c r="AN10" s="538"/>
    </row>
    <row r="11" s="519" customFormat="1" ht="18.5" customHeight="1" spans="1:40">
      <c r="A11" s="557">
        <v>6</v>
      </c>
      <c r="B11" s="558" t="s">
        <v>706</v>
      </c>
      <c r="C11" s="559" t="s">
        <v>701</v>
      </c>
      <c r="D11" s="560"/>
      <c r="E11" s="561" t="s">
        <v>263</v>
      </c>
      <c r="F11" s="562">
        <v>1</v>
      </c>
      <c r="G11" s="563">
        <v>40803</v>
      </c>
      <c r="H11" s="563">
        <v>40803</v>
      </c>
      <c r="I11" s="576">
        <v>2400</v>
      </c>
      <c r="J11" s="576">
        <v>72</v>
      </c>
      <c r="K11" s="577"/>
      <c r="L11" s="578"/>
      <c r="M11" s="578"/>
      <c r="N11" s="579">
        <v>2</v>
      </c>
      <c r="O11" s="580">
        <v>-97.22</v>
      </c>
      <c r="P11" s="551"/>
      <c r="Q11" s="587"/>
      <c r="R11" s="526"/>
      <c r="S11" s="531"/>
      <c r="T11" s="531"/>
      <c r="U11" s="531"/>
      <c r="V11" s="533"/>
      <c r="W11" s="528"/>
      <c r="X11" s="528"/>
      <c r="Y11" s="534"/>
      <c r="Z11" s="535"/>
      <c r="AA11" s="536"/>
      <c r="AB11" s="535"/>
      <c r="AC11" s="535"/>
      <c r="AD11" s="537"/>
      <c r="AE11" s="535"/>
      <c r="AF11" s="535"/>
      <c r="AG11" s="536"/>
      <c r="AH11" s="536"/>
      <c r="AI11" s="536"/>
      <c r="AJ11" s="538"/>
      <c r="AK11" s="536"/>
      <c r="AL11" s="536"/>
      <c r="AM11" s="536"/>
      <c r="AN11" s="538"/>
    </row>
    <row r="12" s="519" customFormat="1" ht="18.5" customHeight="1" spans="1:40">
      <c r="A12" s="557">
        <v>7</v>
      </c>
      <c r="B12" s="558" t="s">
        <v>707</v>
      </c>
      <c r="C12" s="559" t="s">
        <v>701</v>
      </c>
      <c r="D12" s="560"/>
      <c r="E12" s="561" t="s">
        <v>263</v>
      </c>
      <c r="F12" s="562">
        <v>1</v>
      </c>
      <c r="G12" s="563">
        <v>40803</v>
      </c>
      <c r="H12" s="563">
        <v>40803</v>
      </c>
      <c r="I12" s="576">
        <v>2400</v>
      </c>
      <c r="J12" s="576">
        <v>72</v>
      </c>
      <c r="K12" s="577"/>
      <c r="L12" s="578"/>
      <c r="M12" s="578"/>
      <c r="N12" s="579">
        <v>2</v>
      </c>
      <c r="O12" s="580">
        <v>-97.22</v>
      </c>
      <c r="P12" s="551"/>
      <c r="Q12" s="587"/>
      <c r="R12" s="526"/>
      <c r="S12" s="531"/>
      <c r="T12" s="531"/>
      <c r="U12" s="531"/>
      <c r="V12" s="533"/>
      <c r="W12" s="528"/>
      <c r="X12" s="528"/>
      <c r="Y12" s="534"/>
      <c r="Z12" s="535"/>
      <c r="AA12" s="536"/>
      <c r="AB12" s="535"/>
      <c r="AC12" s="535"/>
      <c r="AD12" s="537"/>
      <c r="AE12" s="535"/>
      <c r="AF12" s="535"/>
      <c r="AG12" s="536"/>
      <c r="AH12" s="536"/>
      <c r="AI12" s="536"/>
      <c r="AJ12" s="538"/>
      <c r="AK12" s="536"/>
      <c r="AL12" s="536"/>
      <c r="AM12" s="536"/>
      <c r="AN12" s="538"/>
    </row>
    <row r="13" s="519" customFormat="1" ht="18.5" customHeight="1" spans="1:40">
      <c r="A13" s="557">
        <v>8</v>
      </c>
      <c r="B13" s="558" t="s">
        <v>708</v>
      </c>
      <c r="C13" s="559" t="s">
        <v>701</v>
      </c>
      <c r="D13" s="560"/>
      <c r="E13" s="561" t="s">
        <v>263</v>
      </c>
      <c r="F13" s="562">
        <v>1</v>
      </c>
      <c r="G13" s="563">
        <v>40803</v>
      </c>
      <c r="H13" s="563">
        <v>40803</v>
      </c>
      <c r="I13" s="576">
        <v>2400</v>
      </c>
      <c r="J13" s="576">
        <v>72</v>
      </c>
      <c r="K13" s="577"/>
      <c r="L13" s="578"/>
      <c r="M13" s="578"/>
      <c r="N13" s="579">
        <v>2</v>
      </c>
      <c r="O13" s="580">
        <v>-97.22</v>
      </c>
      <c r="P13" s="551"/>
      <c r="Q13" s="587"/>
      <c r="R13" s="526"/>
      <c r="S13" s="531"/>
      <c r="T13" s="531"/>
      <c r="U13" s="531"/>
      <c r="V13" s="533"/>
      <c r="W13" s="528"/>
      <c r="X13" s="528"/>
      <c r="Y13" s="534"/>
      <c r="Z13" s="535"/>
      <c r="AA13" s="536"/>
      <c r="AB13" s="535"/>
      <c r="AC13" s="535"/>
      <c r="AD13" s="537"/>
      <c r="AE13" s="535"/>
      <c r="AF13" s="535"/>
      <c r="AG13" s="536"/>
      <c r="AH13" s="536"/>
      <c r="AI13" s="536"/>
      <c r="AJ13" s="538"/>
      <c r="AK13" s="536"/>
      <c r="AL13" s="536"/>
      <c r="AM13" s="536"/>
      <c r="AN13" s="538"/>
    </row>
    <row r="14" s="519" customFormat="1" ht="18.5" customHeight="1" spans="1:40">
      <c r="A14" s="557">
        <v>9</v>
      </c>
      <c r="B14" s="558" t="s">
        <v>709</v>
      </c>
      <c r="C14" s="559" t="s">
        <v>710</v>
      </c>
      <c r="D14" s="560"/>
      <c r="E14" s="561" t="s">
        <v>263</v>
      </c>
      <c r="F14" s="562">
        <v>1</v>
      </c>
      <c r="G14" s="563">
        <v>40999</v>
      </c>
      <c r="H14" s="563">
        <v>40999</v>
      </c>
      <c r="I14" s="576">
        <v>2400</v>
      </c>
      <c r="J14" s="576">
        <v>72</v>
      </c>
      <c r="K14" s="577"/>
      <c r="L14" s="578"/>
      <c r="M14" s="578"/>
      <c r="N14" s="579">
        <v>2</v>
      </c>
      <c r="O14" s="580">
        <v>-97.22</v>
      </c>
      <c r="P14" s="551"/>
      <c r="Q14" s="587"/>
      <c r="R14" s="526"/>
      <c r="S14" s="531"/>
      <c r="T14" s="531"/>
      <c r="U14" s="531"/>
      <c r="V14" s="533"/>
      <c r="W14" s="528"/>
      <c r="X14" s="528"/>
      <c r="Y14" s="534"/>
      <c r="Z14" s="535"/>
      <c r="AA14" s="536"/>
      <c r="AB14" s="535"/>
      <c r="AC14" s="535"/>
      <c r="AD14" s="537"/>
      <c r="AE14" s="535"/>
      <c r="AF14" s="535"/>
      <c r="AG14" s="536"/>
      <c r="AH14" s="536"/>
      <c r="AI14" s="536"/>
      <c r="AJ14" s="538"/>
      <c r="AK14" s="536"/>
      <c r="AL14" s="536"/>
      <c r="AM14" s="536"/>
      <c r="AN14" s="538"/>
    </row>
    <row r="15" s="519" customFormat="1" ht="18.5" customHeight="1" spans="1:40">
      <c r="A15" s="557">
        <v>10</v>
      </c>
      <c r="B15" s="558" t="s">
        <v>711</v>
      </c>
      <c r="C15" s="559" t="s">
        <v>710</v>
      </c>
      <c r="D15" s="560"/>
      <c r="E15" s="561" t="s">
        <v>263</v>
      </c>
      <c r="F15" s="562">
        <v>1</v>
      </c>
      <c r="G15" s="563">
        <v>40999</v>
      </c>
      <c r="H15" s="563">
        <v>40999</v>
      </c>
      <c r="I15" s="576">
        <v>2400</v>
      </c>
      <c r="J15" s="576">
        <v>72</v>
      </c>
      <c r="K15" s="577"/>
      <c r="L15" s="578"/>
      <c r="M15" s="578"/>
      <c r="N15" s="579">
        <v>2</v>
      </c>
      <c r="O15" s="580">
        <v>-97.22</v>
      </c>
      <c r="P15" s="551"/>
      <c r="Q15" s="587"/>
      <c r="R15" s="526"/>
      <c r="S15" s="531"/>
      <c r="T15" s="531"/>
      <c r="U15" s="531"/>
      <c r="V15" s="533"/>
      <c r="W15" s="528"/>
      <c r="X15" s="528"/>
      <c r="Y15" s="534"/>
      <c r="Z15" s="535"/>
      <c r="AA15" s="536"/>
      <c r="AB15" s="535"/>
      <c r="AC15" s="535"/>
      <c r="AD15" s="537"/>
      <c r="AE15" s="535"/>
      <c r="AF15" s="535"/>
      <c r="AG15" s="536"/>
      <c r="AH15" s="536"/>
      <c r="AI15" s="536"/>
      <c r="AJ15" s="538"/>
      <c r="AK15" s="536"/>
      <c r="AL15" s="536"/>
      <c r="AM15" s="536"/>
      <c r="AN15" s="538"/>
    </row>
    <row r="16" s="519" customFormat="1" ht="18.5" customHeight="1" spans="1:40">
      <c r="A16" s="557">
        <v>11</v>
      </c>
      <c r="B16" s="558" t="s">
        <v>712</v>
      </c>
      <c r="C16" s="559" t="s">
        <v>710</v>
      </c>
      <c r="D16" s="560"/>
      <c r="E16" s="561" t="s">
        <v>263</v>
      </c>
      <c r="F16" s="562">
        <v>1</v>
      </c>
      <c r="G16" s="563">
        <v>40999</v>
      </c>
      <c r="H16" s="563">
        <v>40999</v>
      </c>
      <c r="I16" s="576">
        <v>2400</v>
      </c>
      <c r="J16" s="576">
        <v>72</v>
      </c>
      <c r="K16" s="577"/>
      <c r="L16" s="578"/>
      <c r="M16" s="578"/>
      <c r="N16" s="579">
        <v>2</v>
      </c>
      <c r="O16" s="580">
        <v>-97.22</v>
      </c>
      <c r="P16" s="551"/>
      <c r="Q16" s="587"/>
      <c r="R16" s="526"/>
      <c r="S16" s="531"/>
      <c r="T16" s="531"/>
      <c r="U16" s="531"/>
      <c r="V16" s="533"/>
      <c r="W16" s="528"/>
      <c r="X16" s="528"/>
      <c r="Y16" s="534"/>
      <c r="Z16" s="535"/>
      <c r="AA16" s="536"/>
      <c r="AB16" s="535"/>
      <c r="AC16" s="535"/>
      <c r="AD16" s="537"/>
      <c r="AE16" s="535"/>
      <c r="AF16" s="535"/>
      <c r="AG16" s="536"/>
      <c r="AH16" s="536"/>
      <c r="AI16" s="536"/>
      <c r="AJ16" s="538"/>
      <c r="AK16" s="536"/>
      <c r="AL16" s="536"/>
      <c r="AM16" s="536"/>
      <c r="AN16" s="538"/>
    </row>
    <row r="17" s="519" customFormat="1" ht="18.5" customHeight="1" spans="1:40">
      <c r="A17" s="557">
        <v>12</v>
      </c>
      <c r="B17" s="558" t="s">
        <v>713</v>
      </c>
      <c r="C17" s="559" t="s">
        <v>710</v>
      </c>
      <c r="D17" s="560"/>
      <c r="E17" s="561" t="s">
        <v>263</v>
      </c>
      <c r="F17" s="562">
        <v>1</v>
      </c>
      <c r="G17" s="563">
        <v>40999</v>
      </c>
      <c r="H17" s="563">
        <v>40999</v>
      </c>
      <c r="I17" s="576">
        <v>2400</v>
      </c>
      <c r="J17" s="576">
        <v>72</v>
      </c>
      <c r="K17" s="577"/>
      <c r="L17" s="578"/>
      <c r="M17" s="578"/>
      <c r="N17" s="579">
        <v>2</v>
      </c>
      <c r="O17" s="580">
        <v>-97.22</v>
      </c>
      <c r="P17" s="551"/>
      <c r="Q17" s="587"/>
      <c r="R17" s="526"/>
      <c r="S17" s="531"/>
      <c r="T17" s="531"/>
      <c r="U17" s="531"/>
      <c r="V17" s="533"/>
      <c r="W17" s="528"/>
      <c r="X17" s="528"/>
      <c r="Y17" s="534"/>
      <c r="Z17" s="535"/>
      <c r="AA17" s="536"/>
      <c r="AB17" s="535"/>
      <c r="AC17" s="535"/>
      <c r="AD17" s="537"/>
      <c r="AE17" s="535"/>
      <c r="AF17" s="535"/>
      <c r="AG17" s="536"/>
      <c r="AH17" s="536"/>
      <c r="AI17" s="536"/>
      <c r="AJ17" s="538"/>
      <c r="AK17" s="536"/>
      <c r="AL17" s="536"/>
      <c r="AM17" s="536"/>
      <c r="AN17" s="538"/>
    </row>
    <row r="18" s="519" customFormat="1" ht="18.5" customHeight="1" spans="1:40">
      <c r="A18" s="557">
        <v>13</v>
      </c>
      <c r="B18" s="558" t="s">
        <v>714</v>
      </c>
      <c r="C18" s="559" t="s">
        <v>710</v>
      </c>
      <c r="D18" s="560"/>
      <c r="E18" s="561" t="s">
        <v>263</v>
      </c>
      <c r="F18" s="562">
        <v>1</v>
      </c>
      <c r="G18" s="563">
        <v>40999</v>
      </c>
      <c r="H18" s="563">
        <v>40999</v>
      </c>
      <c r="I18" s="576">
        <v>2400</v>
      </c>
      <c r="J18" s="576">
        <v>72</v>
      </c>
      <c r="K18" s="577"/>
      <c r="L18" s="578"/>
      <c r="M18" s="578"/>
      <c r="N18" s="579">
        <v>2</v>
      </c>
      <c r="O18" s="580">
        <v>-97.22</v>
      </c>
      <c r="P18" s="551"/>
      <c r="Q18" s="587"/>
      <c r="R18" s="526"/>
      <c r="S18" s="531"/>
      <c r="T18" s="531"/>
      <c r="U18" s="531"/>
      <c r="V18" s="533"/>
      <c r="W18" s="528"/>
      <c r="X18" s="528"/>
      <c r="Y18" s="534"/>
      <c r="Z18" s="535"/>
      <c r="AA18" s="536"/>
      <c r="AB18" s="535"/>
      <c r="AC18" s="535"/>
      <c r="AD18" s="537"/>
      <c r="AE18" s="535"/>
      <c r="AF18" s="535"/>
      <c r="AG18" s="536"/>
      <c r="AH18" s="536"/>
      <c r="AI18" s="536"/>
      <c r="AJ18" s="538"/>
      <c r="AK18" s="536"/>
      <c r="AL18" s="536"/>
      <c r="AM18" s="536"/>
      <c r="AN18" s="538"/>
    </row>
    <row r="19" s="519" customFormat="1" ht="18.5" customHeight="1" spans="1:40">
      <c r="A19" s="557">
        <v>14</v>
      </c>
      <c r="B19" s="558" t="s">
        <v>715</v>
      </c>
      <c r="C19" s="559" t="s">
        <v>710</v>
      </c>
      <c r="D19" s="560"/>
      <c r="E19" s="561" t="s">
        <v>263</v>
      </c>
      <c r="F19" s="562">
        <v>1</v>
      </c>
      <c r="G19" s="563">
        <v>40999</v>
      </c>
      <c r="H19" s="563">
        <v>40999</v>
      </c>
      <c r="I19" s="576">
        <v>2400</v>
      </c>
      <c r="J19" s="576">
        <v>72</v>
      </c>
      <c r="K19" s="577"/>
      <c r="L19" s="578"/>
      <c r="M19" s="578"/>
      <c r="N19" s="579">
        <v>2</v>
      </c>
      <c r="O19" s="580">
        <v>-97.22</v>
      </c>
      <c r="P19" s="551"/>
      <c r="Q19" s="587"/>
      <c r="R19" s="526"/>
      <c r="S19" s="531"/>
      <c r="T19" s="531"/>
      <c r="U19" s="531"/>
      <c r="V19" s="533"/>
      <c r="W19" s="528"/>
      <c r="X19" s="528"/>
      <c r="Y19" s="534"/>
      <c r="Z19" s="535"/>
      <c r="AA19" s="536"/>
      <c r="AB19" s="535"/>
      <c r="AC19" s="535"/>
      <c r="AD19" s="537"/>
      <c r="AE19" s="535"/>
      <c r="AF19" s="535"/>
      <c r="AG19" s="536"/>
      <c r="AH19" s="536"/>
      <c r="AI19" s="536"/>
      <c r="AJ19" s="538"/>
      <c r="AK19" s="536"/>
      <c r="AL19" s="536"/>
      <c r="AM19" s="536"/>
      <c r="AN19" s="538"/>
    </row>
    <row r="20" s="519" customFormat="1" ht="18.5" customHeight="1" spans="1:40">
      <c r="A20" s="557">
        <v>15</v>
      </c>
      <c r="B20" s="558" t="s">
        <v>716</v>
      </c>
      <c r="C20" s="559" t="s">
        <v>710</v>
      </c>
      <c r="D20" s="560"/>
      <c r="E20" s="561" t="s">
        <v>263</v>
      </c>
      <c r="F20" s="562">
        <v>1</v>
      </c>
      <c r="G20" s="563">
        <v>40999</v>
      </c>
      <c r="H20" s="563">
        <v>40999</v>
      </c>
      <c r="I20" s="576">
        <v>2400</v>
      </c>
      <c r="J20" s="576">
        <v>72</v>
      </c>
      <c r="K20" s="577"/>
      <c r="L20" s="578"/>
      <c r="M20" s="578"/>
      <c r="N20" s="579">
        <v>2</v>
      </c>
      <c r="O20" s="580">
        <v>-97.22</v>
      </c>
      <c r="P20" s="551"/>
      <c r="Q20" s="587"/>
      <c r="R20" s="526"/>
      <c r="S20" s="531"/>
      <c r="T20" s="531"/>
      <c r="U20" s="531"/>
      <c r="V20" s="533"/>
      <c r="W20" s="528"/>
      <c r="X20" s="528"/>
      <c r="Y20" s="534"/>
      <c r="Z20" s="535"/>
      <c r="AA20" s="536"/>
      <c r="AB20" s="535"/>
      <c r="AC20" s="535"/>
      <c r="AD20" s="537"/>
      <c r="AE20" s="535"/>
      <c r="AF20" s="535"/>
      <c r="AG20" s="536"/>
      <c r="AH20" s="536"/>
      <c r="AI20" s="536"/>
      <c r="AJ20" s="538"/>
      <c r="AK20" s="536"/>
      <c r="AL20" s="536"/>
      <c r="AM20" s="536"/>
      <c r="AN20" s="538"/>
    </row>
    <row r="21" s="519" customFormat="1" ht="18.5" customHeight="1" spans="1:40">
      <c r="A21" s="557">
        <v>16</v>
      </c>
      <c r="B21" s="558" t="s">
        <v>717</v>
      </c>
      <c r="C21" s="559" t="s">
        <v>710</v>
      </c>
      <c r="D21" s="560"/>
      <c r="E21" s="561" t="s">
        <v>263</v>
      </c>
      <c r="F21" s="562">
        <v>1</v>
      </c>
      <c r="G21" s="563">
        <v>40999</v>
      </c>
      <c r="H21" s="563">
        <v>40999</v>
      </c>
      <c r="I21" s="576">
        <v>2400</v>
      </c>
      <c r="J21" s="576">
        <v>72</v>
      </c>
      <c r="K21" s="577"/>
      <c r="L21" s="578"/>
      <c r="M21" s="578"/>
      <c r="N21" s="579">
        <v>2</v>
      </c>
      <c r="O21" s="580">
        <v>-97.22</v>
      </c>
      <c r="P21" s="551"/>
      <c r="Q21" s="587"/>
      <c r="R21" s="526"/>
      <c r="S21" s="531"/>
      <c r="T21" s="531"/>
      <c r="U21" s="531"/>
      <c r="V21" s="533"/>
      <c r="W21" s="528"/>
      <c r="X21" s="528"/>
      <c r="Y21" s="534"/>
      <c r="Z21" s="535"/>
      <c r="AA21" s="536"/>
      <c r="AB21" s="535"/>
      <c r="AC21" s="535"/>
      <c r="AD21" s="537"/>
      <c r="AE21" s="535"/>
      <c r="AF21" s="535"/>
      <c r="AG21" s="536"/>
      <c r="AH21" s="536"/>
      <c r="AI21" s="536"/>
      <c r="AJ21" s="538"/>
      <c r="AK21" s="536"/>
      <c r="AL21" s="536"/>
      <c r="AM21" s="536"/>
      <c r="AN21" s="538"/>
    </row>
    <row r="22" s="519" customFormat="1" ht="18.5" customHeight="1" spans="1:40">
      <c r="A22" s="557">
        <v>17</v>
      </c>
      <c r="B22" s="558" t="s">
        <v>718</v>
      </c>
      <c r="C22" s="559" t="s">
        <v>710</v>
      </c>
      <c r="D22" s="560"/>
      <c r="E22" s="561" t="s">
        <v>263</v>
      </c>
      <c r="F22" s="562">
        <v>1</v>
      </c>
      <c r="G22" s="563">
        <v>40999</v>
      </c>
      <c r="H22" s="563">
        <v>40999</v>
      </c>
      <c r="I22" s="576">
        <v>2400</v>
      </c>
      <c r="J22" s="576">
        <v>72</v>
      </c>
      <c r="K22" s="577"/>
      <c r="L22" s="578"/>
      <c r="M22" s="578"/>
      <c r="N22" s="579">
        <v>2</v>
      </c>
      <c r="O22" s="580">
        <v>-97.22</v>
      </c>
      <c r="P22" s="551"/>
      <c r="Q22" s="587"/>
      <c r="R22" s="526"/>
      <c r="S22" s="531"/>
      <c r="T22" s="531"/>
      <c r="U22" s="531"/>
      <c r="V22" s="533"/>
      <c r="W22" s="528"/>
      <c r="X22" s="528"/>
      <c r="Y22" s="534"/>
      <c r="Z22" s="535"/>
      <c r="AA22" s="536"/>
      <c r="AB22" s="535"/>
      <c r="AC22" s="535"/>
      <c r="AD22" s="537"/>
      <c r="AE22" s="535"/>
      <c r="AF22" s="535"/>
      <c r="AG22" s="536"/>
      <c r="AH22" s="536"/>
      <c r="AI22" s="536"/>
      <c r="AJ22" s="538"/>
      <c r="AK22" s="536"/>
      <c r="AL22" s="536"/>
      <c r="AM22" s="536"/>
      <c r="AN22" s="538"/>
    </row>
    <row r="23" s="519" customFormat="1" ht="18.5" customHeight="1" spans="1:40">
      <c r="A23" s="557">
        <v>18</v>
      </c>
      <c r="B23" s="558" t="s">
        <v>719</v>
      </c>
      <c r="C23" s="559" t="s">
        <v>710</v>
      </c>
      <c r="D23" s="560"/>
      <c r="E23" s="561" t="s">
        <v>263</v>
      </c>
      <c r="F23" s="562">
        <v>1</v>
      </c>
      <c r="G23" s="563">
        <v>40999</v>
      </c>
      <c r="H23" s="563">
        <v>40999</v>
      </c>
      <c r="I23" s="576">
        <v>2400</v>
      </c>
      <c r="J23" s="576">
        <v>72</v>
      </c>
      <c r="K23" s="577"/>
      <c r="L23" s="578"/>
      <c r="M23" s="578"/>
      <c r="N23" s="579">
        <v>2</v>
      </c>
      <c r="O23" s="580">
        <v>-97.22</v>
      </c>
      <c r="P23" s="551"/>
      <c r="Q23" s="587"/>
      <c r="R23" s="526"/>
      <c r="S23" s="531"/>
      <c r="T23" s="531"/>
      <c r="U23" s="531"/>
      <c r="V23" s="533"/>
      <c r="W23" s="528"/>
      <c r="X23" s="528"/>
      <c r="Y23" s="534"/>
      <c r="Z23" s="535"/>
      <c r="AA23" s="536"/>
      <c r="AB23" s="535"/>
      <c r="AC23" s="535"/>
      <c r="AD23" s="537"/>
      <c r="AE23" s="535"/>
      <c r="AF23" s="535"/>
      <c r="AG23" s="536"/>
      <c r="AH23" s="536"/>
      <c r="AI23" s="536"/>
      <c r="AJ23" s="538"/>
      <c r="AK23" s="536"/>
      <c r="AL23" s="536"/>
      <c r="AM23" s="536"/>
      <c r="AN23" s="538"/>
    </row>
    <row r="24" s="519" customFormat="1" ht="18.5" customHeight="1" spans="1:40">
      <c r="A24" s="557">
        <v>19</v>
      </c>
      <c r="B24" s="558" t="s">
        <v>720</v>
      </c>
      <c r="C24" s="559" t="s">
        <v>710</v>
      </c>
      <c r="D24" s="560"/>
      <c r="E24" s="561" t="s">
        <v>263</v>
      </c>
      <c r="F24" s="562">
        <v>1</v>
      </c>
      <c r="G24" s="563">
        <v>40999</v>
      </c>
      <c r="H24" s="563">
        <v>40999</v>
      </c>
      <c r="I24" s="576">
        <v>2400</v>
      </c>
      <c r="J24" s="576">
        <v>72</v>
      </c>
      <c r="K24" s="577"/>
      <c r="L24" s="578"/>
      <c r="M24" s="578"/>
      <c r="N24" s="579">
        <v>2</v>
      </c>
      <c r="O24" s="580">
        <v>-97.22</v>
      </c>
      <c r="P24" s="551"/>
      <c r="Q24" s="587"/>
      <c r="R24" s="526"/>
      <c r="S24" s="531"/>
      <c r="T24" s="531"/>
      <c r="U24" s="531"/>
      <c r="V24" s="533"/>
      <c r="W24" s="528"/>
      <c r="X24" s="528"/>
      <c r="Y24" s="534"/>
      <c r="Z24" s="535"/>
      <c r="AA24" s="536"/>
      <c r="AB24" s="535"/>
      <c r="AC24" s="535"/>
      <c r="AD24" s="537"/>
      <c r="AE24" s="535"/>
      <c r="AF24" s="535"/>
      <c r="AG24" s="536"/>
      <c r="AH24" s="536"/>
      <c r="AI24" s="536"/>
      <c r="AJ24" s="538"/>
      <c r="AK24" s="536"/>
      <c r="AL24" s="536"/>
      <c r="AM24" s="536"/>
      <c r="AN24" s="538"/>
    </row>
    <row r="25" s="519" customFormat="1" ht="18.5" customHeight="1" spans="1:40">
      <c r="A25" s="557">
        <v>20</v>
      </c>
      <c r="B25" s="558" t="s">
        <v>721</v>
      </c>
      <c r="C25" s="559" t="s">
        <v>710</v>
      </c>
      <c r="D25" s="560"/>
      <c r="E25" s="561" t="s">
        <v>263</v>
      </c>
      <c r="F25" s="562">
        <v>1</v>
      </c>
      <c r="G25" s="563">
        <v>40999</v>
      </c>
      <c r="H25" s="563">
        <v>40999</v>
      </c>
      <c r="I25" s="576">
        <v>2400</v>
      </c>
      <c r="J25" s="576">
        <v>72</v>
      </c>
      <c r="K25" s="577"/>
      <c r="L25" s="578"/>
      <c r="M25" s="578"/>
      <c r="N25" s="579">
        <v>2</v>
      </c>
      <c r="O25" s="580">
        <v>-97.22</v>
      </c>
      <c r="P25" s="551"/>
      <c r="Q25" s="587"/>
      <c r="R25" s="526"/>
      <c r="S25" s="531"/>
      <c r="T25" s="531"/>
      <c r="U25" s="531"/>
      <c r="V25" s="533"/>
      <c r="W25" s="528"/>
      <c r="X25" s="528"/>
      <c r="Y25" s="534"/>
      <c r="Z25" s="535"/>
      <c r="AA25" s="536"/>
      <c r="AB25" s="535"/>
      <c r="AC25" s="535"/>
      <c r="AD25" s="537"/>
      <c r="AE25" s="535"/>
      <c r="AF25" s="535"/>
      <c r="AG25" s="536"/>
      <c r="AH25" s="536"/>
      <c r="AI25" s="536"/>
      <c r="AJ25" s="538"/>
      <c r="AK25" s="536"/>
      <c r="AL25" s="536"/>
      <c r="AM25" s="536"/>
      <c r="AN25" s="538"/>
    </row>
    <row r="26" s="519" customFormat="1" ht="18.5" customHeight="1" spans="1:40">
      <c r="A26" s="557">
        <v>21</v>
      </c>
      <c r="B26" s="558" t="s">
        <v>722</v>
      </c>
      <c r="C26" s="559" t="s">
        <v>710</v>
      </c>
      <c r="D26" s="560"/>
      <c r="E26" s="561" t="s">
        <v>263</v>
      </c>
      <c r="F26" s="562">
        <v>1</v>
      </c>
      <c r="G26" s="563">
        <v>40999</v>
      </c>
      <c r="H26" s="563">
        <v>40999</v>
      </c>
      <c r="I26" s="576">
        <v>2400</v>
      </c>
      <c r="J26" s="576">
        <v>72</v>
      </c>
      <c r="K26" s="577"/>
      <c r="L26" s="578"/>
      <c r="M26" s="578"/>
      <c r="N26" s="579">
        <v>2</v>
      </c>
      <c r="O26" s="580">
        <v>-97.22</v>
      </c>
      <c r="P26" s="551"/>
      <c r="Q26" s="587"/>
      <c r="R26" s="526"/>
      <c r="S26" s="531"/>
      <c r="T26" s="531"/>
      <c r="U26" s="531"/>
      <c r="V26" s="533"/>
      <c r="W26" s="528"/>
      <c r="X26" s="528"/>
      <c r="Y26" s="534"/>
      <c r="Z26" s="535"/>
      <c r="AA26" s="536"/>
      <c r="AB26" s="535"/>
      <c r="AC26" s="535"/>
      <c r="AD26" s="537"/>
      <c r="AE26" s="535"/>
      <c r="AF26" s="535"/>
      <c r="AG26" s="536"/>
      <c r="AH26" s="536"/>
      <c r="AI26" s="536"/>
      <c r="AJ26" s="538"/>
      <c r="AK26" s="536"/>
      <c r="AL26" s="536"/>
      <c r="AM26" s="536"/>
      <c r="AN26" s="538"/>
    </row>
    <row r="27" s="519" customFormat="1" ht="18.5" customHeight="1" spans="1:40">
      <c r="A27" s="557">
        <v>22</v>
      </c>
      <c r="B27" s="558" t="s">
        <v>723</v>
      </c>
      <c r="C27" s="559" t="s">
        <v>710</v>
      </c>
      <c r="D27" s="560"/>
      <c r="E27" s="561" t="s">
        <v>263</v>
      </c>
      <c r="F27" s="562">
        <v>1</v>
      </c>
      <c r="G27" s="563">
        <v>40999</v>
      </c>
      <c r="H27" s="563">
        <v>40999</v>
      </c>
      <c r="I27" s="576">
        <v>2400</v>
      </c>
      <c r="J27" s="576">
        <v>72</v>
      </c>
      <c r="K27" s="577"/>
      <c r="L27" s="578"/>
      <c r="M27" s="578"/>
      <c r="N27" s="579">
        <v>2</v>
      </c>
      <c r="O27" s="580">
        <v>-97.22</v>
      </c>
      <c r="P27" s="551"/>
      <c r="Q27" s="587"/>
      <c r="R27" s="526"/>
      <c r="S27" s="531"/>
      <c r="T27" s="531"/>
      <c r="U27" s="531"/>
      <c r="V27" s="533"/>
      <c r="W27" s="528"/>
      <c r="X27" s="528"/>
      <c r="Y27" s="534"/>
      <c r="Z27" s="535"/>
      <c r="AA27" s="536"/>
      <c r="AB27" s="535"/>
      <c r="AC27" s="535"/>
      <c r="AD27" s="537"/>
      <c r="AE27" s="535"/>
      <c r="AF27" s="535"/>
      <c r="AG27" s="536"/>
      <c r="AH27" s="536"/>
      <c r="AI27" s="536"/>
      <c r="AJ27" s="538"/>
      <c r="AK27" s="536"/>
      <c r="AL27" s="536"/>
      <c r="AM27" s="536"/>
      <c r="AN27" s="538"/>
    </row>
    <row r="28" s="519" customFormat="1" ht="18.5" customHeight="1" spans="1:40">
      <c r="A28" s="557">
        <v>23</v>
      </c>
      <c r="B28" s="558" t="s">
        <v>724</v>
      </c>
      <c r="C28" s="559" t="s">
        <v>701</v>
      </c>
      <c r="D28" s="560"/>
      <c r="E28" s="561" t="s">
        <v>263</v>
      </c>
      <c r="F28" s="562">
        <v>1</v>
      </c>
      <c r="G28" s="563">
        <v>41121</v>
      </c>
      <c r="H28" s="563">
        <v>41121</v>
      </c>
      <c r="I28" s="576">
        <v>4800</v>
      </c>
      <c r="J28" s="576">
        <v>144</v>
      </c>
      <c r="K28" s="577"/>
      <c r="L28" s="578"/>
      <c r="M28" s="578"/>
      <c r="N28" s="579">
        <v>2</v>
      </c>
      <c r="O28" s="580">
        <v>-98.61</v>
      </c>
      <c r="P28" s="551"/>
      <c r="Q28" s="587"/>
      <c r="R28" s="526"/>
      <c r="S28" s="531"/>
      <c r="T28" s="531"/>
      <c r="U28" s="531"/>
      <c r="V28" s="533"/>
      <c r="W28" s="528"/>
      <c r="X28" s="528"/>
      <c r="Y28" s="534"/>
      <c r="Z28" s="535"/>
      <c r="AA28" s="536"/>
      <c r="AB28" s="535"/>
      <c r="AC28" s="535"/>
      <c r="AD28" s="537"/>
      <c r="AE28" s="535"/>
      <c r="AF28" s="535"/>
      <c r="AG28" s="536"/>
      <c r="AH28" s="536"/>
      <c r="AI28" s="536"/>
      <c r="AJ28" s="538"/>
      <c r="AK28" s="536"/>
      <c r="AL28" s="536"/>
      <c r="AM28" s="536"/>
      <c r="AN28" s="538"/>
    </row>
    <row r="29" s="519" customFormat="1" ht="18.5" customHeight="1" spans="1:40">
      <c r="A29" s="557">
        <v>24</v>
      </c>
      <c r="B29" s="558" t="s">
        <v>725</v>
      </c>
      <c r="C29" s="559" t="s">
        <v>701</v>
      </c>
      <c r="D29" s="560"/>
      <c r="E29" s="561" t="s">
        <v>263</v>
      </c>
      <c r="F29" s="562">
        <v>1</v>
      </c>
      <c r="G29" s="563">
        <v>41121</v>
      </c>
      <c r="H29" s="563">
        <v>41121</v>
      </c>
      <c r="I29" s="576">
        <v>2400</v>
      </c>
      <c r="J29" s="576">
        <v>72</v>
      </c>
      <c r="K29" s="577"/>
      <c r="L29" s="578"/>
      <c r="M29" s="578"/>
      <c r="N29" s="579">
        <v>2</v>
      </c>
      <c r="O29" s="580">
        <v>-97.22</v>
      </c>
      <c r="P29" s="551"/>
      <c r="Q29" s="587"/>
      <c r="R29" s="526"/>
      <c r="S29" s="531"/>
      <c r="T29" s="531"/>
      <c r="U29" s="531"/>
      <c r="V29" s="533"/>
      <c r="W29" s="528"/>
      <c r="X29" s="528"/>
      <c r="Y29" s="534"/>
      <c r="Z29" s="535"/>
      <c r="AA29" s="536"/>
      <c r="AB29" s="535"/>
      <c r="AC29" s="535"/>
      <c r="AD29" s="537"/>
      <c r="AE29" s="535"/>
      <c r="AF29" s="535"/>
      <c r="AG29" s="536"/>
      <c r="AH29" s="536"/>
      <c r="AI29" s="536"/>
      <c r="AJ29" s="538"/>
      <c r="AK29" s="536"/>
      <c r="AL29" s="536"/>
      <c r="AM29" s="536"/>
      <c r="AN29" s="538"/>
    </row>
    <row r="30" s="519" customFormat="1" ht="18.5" customHeight="1" spans="1:40">
      <c r="A30" s="557">
        <v>25</v>
      </c>
      <c r="B30" s="558" t="s">
        <v>726</v>
      </c>
      <c r="C30" s="559" t="s">
        <v>727</v>
      </c>
      <c r="D30" s="560"/>
      <c r="E30" s="561" t="s">
        <v>728</v>
      </c>
      <c r="F30" s="562">
        <v>1</v>
      </c>
      <c r="G30" s="563">
        <v>41212</v>
      </c>
      <c r="H30" s="563">
        <v>41212</v>
      </c>
      <c r="I30" s="576">
        <v>2700</v>
      </c>
      <c r="J30" s="576">
        <v>81</v>
      </c>
      <c r="K30" s="577"/>
      <c r="L30" s="578"/>
      <c r="M30" s="578"/>
      <c r="N30" s="579">
        <v>100</v>
      </c>
      <c r="O30" s="580">
        <v>23.46</v>
      </c>
      <c r="P30" s="551"/>
      <c r="Q30" s="587"/>
      <c r="R30" s="526"/>
      <c r="S30" s="531"/>
      <c r="T30" s="531"/>
      <c r="U30" s="531"/>
      <c r="V30" s="533"/>
      <c r="W30" s="528"/>
      <c r="X30" s="528"/>
      <c r="Y30" s="534"/>
      <c r="Z30" s="535"/>
      <c r="AA30" s="536"/>
      <c r="AB30" s="535"/>
      <c r="AC30" s="535"/>
      <c r="AD30" s="537"/>
      <c r="AE30" s="535"/>
      <c r="AF30" s="535"/>
      <c r="AG30" s="536"/>
      <c r="AH30" s="536"/>
      <c r="AI30" s="536"/>
      <c r="AJ30" s="538"/>
      <c r="AK30" s="536"/>
      <c r="AL30" s="536"/>
      <c r="AM30" s="536"/>
      <c r="AN30" s="538"/>
    </row>
    <row r="31" s="519" customFormat="1" ht="18.5" customHeight="1" spans="1:40">
      <c r="A31" s="557">
        <v>26</v>
      </c>
      <c r="B31" s="558" t="s">
        <v>729</v>
      </c>
      <c r="C31" s="559" t="s">
        <v>727</v>
      </c>
      <c r="D31" s="560"/>
      <c r="E31" s="561" t="s">
        <v>728</v>
      </c>
      <c r="F31" s="562">
        <v>1</v>
      </c>
      <c r="G31" s="563">
        <v>41212</v>
      </c>
      <c r="H31" s="563">
        <v>41212</v>
      </c>
      <c r="I31" s="576">
        <v>2700</v>
      </c>
      <c r="J31" s="576">
        <v>81</v>
      </c>
      <c r="K31" s="577"/>
      <c r="L31" s="578"/>
      <c r="M31" s="578"/>
      <c r="N31" s="579">
        <v>100</v>
      </c>
      <c r="O31" s="580">
        <v>23.46</v>
      </c>
      <c r="P31" s="551"/>
      <c r="Q31" s="587"/>
      <c r="R31" s="526"/>
      <c r="S31" s="531"/>
      <c r="T31" s="531"/>
      <c r="U31" s="531"/>
      <c r="V31" s="533"/>
      <c r="W31" s="528"/>
      <c r="X31" s="528"/>
      <c r="Y31" s="534"/>
      <c r="Z31" s="535"/>
      <c r="AA31" s="536"/>
      <c r="AB31" s="535"/>
      <c r="AC31" s="535"/>
      <c r="AD31" s="537"/>
      <c r="AE31" s="535"/>
      <c r="AF31" s="535"/>
      <c r="AG31" s="536"/>
      <c r="AH31" s="536"/>
      <c r="AI31" s="536"/>
      <c r="AJ31" s="538"/>
      <c r="AK31" s="536"/>
      <c r="AL31" s="536"/>
      <c r="AM31" s="536"/>
      <c r="AN31" s="538"/>
    </row>
    <row r="32" s="519" customFormat="1" ht="18.5" customHeight="1" spans="1:40">
      <c r="A32" s="557">
        <v>27</v>
      </c>
      <c r="B32" s="558" t="s">
        <v>730</v>
      </c>
      <c r="C32" s="559" t="s">
        <v>731</v>
      </c>
      <c r="D32" s="560"/>
      <c r="E32" s="561" t="s">
        <v>686</v>
      </c>
      <c r="F32" s="562">
        <v>1</v>
      </c>
      <c r="G32" s="563">
        <v>41212</v>
      </c>
      <c r="H32" s="563">
        <v>41212</v>
      </c>
      <c r="I32" s="576">
        <v>2200</v>
      </c>
      <c r="J32" s="576">
        <v>66</v>
      </c>
      <c r="K32" s="577"/>
      <c r="L32" s="578"/>
      <c r="M32" s="578"/>
      <c r="N32" s="579">
        <v>40</v>
      </c>
      <c r="O32" s="580">
        <v>-39.39</v>
      </c>
      <c r="P32" s="551"/>
      <c r="Q32" s="587"/>
      <c r="R32" s="526"/>
      <c r="S32" s="531"/>
      <c r="T32" s="531"/>
      <c r="U32" s="531"/>
      <c r="V32" s="533"/>
      <c r="W32" s="528"/>
      <c r="X32" s="528"/>
      <c r="Y32" s="534"/>
      <c r="Z32" s="535"/>
      <c r="AA32" s="536"/>
      <c r="AB32" s="535"/>
      <c r="AC32" s="535"/>
      <c r="AD32" s="537"/>
      <c r="AE32" s="535"/>
      <c r="AF32" s="535"/>
      <c r="AG32" s="536"/>
      <c r="AH32" s="536"/>
      <c r="AI32" s="536"/>
      <c r="AJ32" s="538"/>
      <c r="AK32" s="536"/>
      <c r="AL32" s="536"/>
      <c r="AM32" s="536"/>
      <c r="AN32" s="538"/>
    </row>
    <row r="33" s="519" customFormat="1" ht="18.5" customHeight="1" spans="1:40">
      <c r="A33" s="557">
        <v>28</v>
      </c>
      <c r="B33" s="558" t="s">
        <v>732</v>
      </c>
      <c r="C33" s="559" t="s">
        <v>733</v>
      </c>
      <c r="D33" s="560" t="s">
        <v>734</v>
      </c>
      <c r="E33" s="561" t="s">
        <v>686</v>
      </c>
      <c r="F33" s="562">
        <v>1</v>
      </c>
      <c r="G33" s="563">
        <v>41212</v>
      </c>
      <c r="H33" s="563">
        <v>41212</v>
      </c>
      <c r="I33" s="576">
        <v>7920</v>
      </c>
      <c r="J33" s="576">
        <v>237.6</v>
      </c>
      <c r="K33" s="577"/>
      <c r="L33" s="578"/>
      <c r="M33" s="578"/>
      <c r="N33" s="579">
        <v>20</v>
      </c>
      <c r="O33" s="580">
        <v>-91.58</v>
      </c>
      <c r="P33" s="551"/>
      <c r="Q33" s="587"/>
      <c r="R33" s="526"/>
      <c r="S33" s="531"/>
      <c r="T33" s="531"/>
      <c r="U33" s="531"/>
      <c r="V33" s="533"/>
      <c r="W33" s="528"/>
      <c r="X33" s="528"/>
      <c r="Y33" s="534"/>
      <c r="Z33" s="535"/>
      <c r="AA33" s="536"/>
      <c r="AB33" s="535"/>
      <c r="AC33" s="535"/>
      <c r="AD33" s="537"/>
      <c r="AE33" s="535"/>
      <c r="AF33" s="535"/>
      <c r="AG33" s="536"/>
      <c r="AH33" s="536"/>
      <c r="AI33" s="536"/>
      <c r="AJ33" s="538"/>
      <c r="AK33" s="536"/>
      <c r="AL33" s="536"/>
      <c r="AM33" s="536"/>
      <c r="AN33" s="538"/>
    </row>
    <row r="34" s="519" customFormat="1" ht="18.5" customHeight="1" spans="1:40">
      <c r="A34" s="557">
        <v>29</v>
      </c>
      <c r="B34" s="558" t="s">
        <v>735</v>
      </c>
      <c r="C34" s="559" t="s">
        <v>736</v>
      </c>
      <c r="D34" s="560"/>
      <c r="E34" s="561" t="s">
        <v>252</v>
      </c>
      <c r="F34" s="562">
        <v>1</v>
      </c>
      <c r="G34" s="563">
        <v>41212</v>
      </c>
      <c r="H34" s="563">
        <v>41212</v>
      </c>
      <c r="I34" s="576">
        <v>3580</v>
      </c>
      <c r="J34" s="576">
        <v>107.4</v>
      </c>
      <c r="K34" s="577"/>
      <c r="L34" s="578"/>
      <c r="M34" s="578"/>
      <c r="N34" s="579">
        <v>50</v>
      </c>
      <c r="O34" s="580">
        <v>-53.45</v>
      </c>
      <c r="P34" s="551"/>
      <c r="Q34" s="587"/>
      <c r="R34" s="526"/>
      <c r="S34" s="531"/>
      <c r="T34" s="531"/>
      <c r="U34" s="531"/>
      <c r="V34" s="533"/>
      <c r="W34" s="528"/>
      <c r="X34" s="528"/>
      <c r="Y34" s="534"/>
      <c r="Z34" s="535"/>
      <c r="AA34" s="536"/>
      <c r="AB34" s="535"/>
      <c r="AC34" s="535"/>
      <c r="AD34" s="537"/>
      <c r="AE34" s="535"/>
      <c r="AF34" s="535"/>
      <c r="AG34" s="536"/>
      <c r="AH34" s="536"/>
      <c r="AI34" s="536"/>
      <c r="AJ34" s="538"/>
      <c r="AK34" s="536"/>
      <c r="AL34" s="536"/>
      <c r="AM34" s="536"/>
      <c r="AN34" s="538"/>
    </row>
    <row r="35" s="519" customFormat="1" ht="18.5" customHeight="1" spans="1:40">
      <c r="A35" s="557">
        <v>30</v>
      </c>
      <c r="B35" s="558" t="s">
        <v>737</v>
      </c>
      <c r="C35" s="559" t="s">
        <v>738</v>
      </c>
      <c r="D35" s="560" t="s">
        <v>739</v>
      </c>
      <c r="E35" s="561" t="s">
        <v>728</v>
      </c>
      <c r="F35" s="562">
        <v>1</v>
      </c>
      <c r="G35" s="563">
        <v>41212</v>
      </c>
      <c r="H35" s="563">
        <v>41212</v>
      </c>
      <c r="I35" s="576">
        <v>3000</v>
      </c>
      <c r="J35" s="576">
        <v>90</v>
      </c>
      <c r="K35" s="577"/>
      <c r="L35" s="578"/>
      <c r="M35" s="578"/>
      <c r="N35" s="579">
        <v>120</v>
      </c>
      <c r="O35" s="580">
        <v>33.33</v>
      </c>
      <c r="P35" s="551"/>
      <c r="Q35" s="587"/>
      <c r="R35" s="526"/>
      <c r="S35" s="531"/>
      <c r="T35" s="531"/>
      <c r="U35" s="531"/>
      <c r="V35" s="533"/>
      <c r="W35" s="528"/>
      <c r="X35" s="528"/>
      <c r="Y35" s="534"/>
      <c r="Z35" s="535"/>
      <c r="AA35" s="536"/>
      <c r="AB35" s="535"/>
      <c r="AC35" s="535"/>
      <c r="AD35" s="537"/>
      <c r="AE35" s="535"/>
      <c r="AF35" s="535"/>
      <c r="AG35" s="536"/>
      <c r="AH35" s="536"/>
      <c r="AI35" s="536"/>
      <c r="AJ35" s="538"/>
      <c r="AK35" s="536"/>
      <c r="AL35" s="536"/>
      <c r="AM35" s="536"/>
      <c r="AN35" s="538"/>
    </row>
    <row r="36" s="519" customFormat="1" ht="18.5" customHeight="1" spans="1:40">
      <c r="A36" s="557">
        <v>31</v>
      </c>
      <c r="B36" s="558" t="s">
        <v>740</v>
      </c>
      <c r="C36" s="559" t="s">
        <v>738</v>
      </c>
      <c r="D36" s="560" t="s">
        <v>739</v>
      </c>
      <c r="E36" s="561" t="s">
        <v>728</v>
      </c>
      <c r="F36" s="562">
        <v>1</v>
      </c>
      <c r="G36" s="563">
        <v>41212</v>
      </c>
      <c r="H36" s="563">
        <v>41212</v>
      </c>
      <c r="I36" s="576">
        <v>3000</v>
      </c>
      <c r="J36" s="576">
        <v>90</v>
      </c>
      <c r="K36" s="577"/>
      <c r="L36" s="578"/>
      <c r="M36" s="578"/>
      <c r="N36" s="579">
        <v>120</v>
      </c>
      <c r="O36" s="580">
        <v>33.33</v>
      </c>
      <c r="P36" s="551"/>
      <c r="Q36" s="587"/>
      <c r="R36" s="526"/>
      <c r="S36" s="531"/>
      <c r="T36" s="531"/>
      <c r="U36" s="531"/>
      <c r="V36" s="533"/>
      <c r="W36" s="528"/>
      <c r="X36" s="528"/>
      <c r="Y36" s="534"/>
      <c r="Z36" s="535"/>
      <c r="AA36" s="536"/>
      <c r="AB36" s="535"/>
      <c r="AC36" s="535"/>
      <c r="AD36" s="537"/>
      <c r="AE36" s="535"/>
      <c r="AF36" s="535"/>
      <c r="AG36" s="536"/>
      <c r="AH36" s="536"/>
      <c r="AI36" s="536"/>
      <c r="AJ36" s="538"/>
      <c r="AK36" s="536"/>
      <c r="AL36" s="536"/>
      <c r="AM36" s="536"/>
      <c r="AN36" s="538"/>
    </row>
    <row r="37" s="519" customFormat="1" ht="18.5" customHeight="1" spans="1:40">
      <c r="A37" s="557">
        <v>32</v>
      </c>
      <c r="B37" s="558" t="s">
        <v>741</v>
      </c>
      <c r="C37" s="559" t="s">
        <v>738</v>
      </c>
      <c r="D37" s="560" t="s">
        <v>739</v>
      </c>
      <c r="E37" s="561" t="s">
        <v>728</v>
      </c>
      <c r="F37" s="562">
        <v>1</v>
      </c>
      <c r="G37" s="563">
        <v>41212</v>
      </c>
      <c r="H37" s="563">
        <v>41212</v>
      </c>
      <c r="I37" s="576">
        <v>3000</v>
      </c>
      <c r="J37" s="576">
        <v>90</v>
      </c>
      <c r="K37" s="577"/>
      <c r="L37" s="578"/>
      <c r="M37" s="578"/>
      <c r="N37" s="579">
        <v>120</v>
      </c>
      <c r="O37" s="580">
        <v>33.33</v>
      </c>
      <c r="P37" s="551"/>
      <c r="Q37" s="587"/>
      <c r="R37" s="526"/>
      <c r="S37" s="531"/>
      <c r="T37" s="531"/>
      <c r="U37" s="531"/>
      <c r="V37" s="533"/>
      <c r="W37" s="528"/>
      <c r="X37" s="528"/>
      <c r="Y37" s="534"/>
      <c r="Z37" s="535"/>
      <c r="AA37" s="536"/>
      <c r="AB37" s="535"/>
      <c r="AC37" s="535"/>
      <c r="AD37" s="537"/>
      <c r="AE37" s="535"/>
      <c r="AF37" s="535"/>
      <c r="AG37" s="536"/>
      <c r="AH37" s="536"/>
      <c r="AI37" s="536"/>
      <c r="AJ37" s="538"/>
      <c r="AK37" s="536"/>
      <c r="AL37" s="536"/>
      <c r="AM37" s="536"/>
      <c r="AN37" s="538"/>
    </row>
    <row r="38" s="519" customFormat="1" ht="18.5" customHeight="1" spans="1:40">
      <c r="A38" s="557">
        <v>33</v>
      </c>
      <c r="B38" s="558" t="s">
        <v>742</v>
      </c>
      <c r="C38" s="559" t="s">
        <v>743</v>
      </c>
      <c r="D38" s="560"/>
      <c r="E38" s="561" t="s">
        <v>728</v>
      </c>
      <c r="F38" s="562">
        <v>1</v>
      </c>
      <c r="G38" s="563">
        <v>41729</v>
      </c>
      <c r="H38" s="563">
        <v>41729</v>
      </c>
      <c r="I38" s="576">
        <v>5700</v>
      </c>
      <c r="J38" s="576">
        <v>171</v>
      </c>
      <c r="K38" s="577"/>
      <c r="L38" s="578"/>
      <c r="M38" s="578"/>
      <c r="N38" s="579">
        <v>100</v>
      </c>
      <c r="O38" s="580">
        <v>-41.52</v>
      </c>
      <c r="P38" s="551"/>
      <c r="Q38" s="587"/>
      <c r="R38" s="526"/>
      <c r="S38" s="531"/>
      <c r="T38" s="531"/>
      <c r="U38" s="531"/>
      <c r="V38" s="533"/>
      <c r="W38" s="528"/>
      <c r="X38" s="528"/>
      <c r="Y38" s="534"/>
      <c r="Z38" s="535"/>
      <c r="AA38" s="536"/>
      <c r="AB38" s="535"/>
      <c r="AC38" s="535"/>
      <c r="AD38" s="537"/>
      <c r="AE38" s="535"/>
      <c r="AF38" s="535"/>
      <c r="AG38" s="536"/>
      <c r="AH38" s="536"/>
      <c r="AI38" s="536"/>
      <c r="AJ38" s="538"/>
      <c r="AK38" s="536"/>
      <c r="AL38" s="536"/>
      <c r="AM38" s="536"/>
      <c r="AN38" s="538"/>
    </row>
    <row r="39" s="519" customFormat="1" ht="18.5" customHeight="1" spans="1:40">
      <c r="A39" s="557">
        <v>34</v>
      </c>
      <c r="B39" s="558" t="s">
        <v>744</v>
      </c>
      <c r="C39" s="559" t="s">
        <v>745</v>
      </c>
      <c r="D39" s="560"/>
      <c r="E39" s="561" t="s">
        <v>252</v>
      </c>
      <c r="F39" s="562">
        <v>1</v>
      </c>
      <c r="G39" s="563">
        <v>41774</v>
      </c>
      <c r="H39" s="563">
        <v>41774</v>
      </c>
      <c r="I39" s="576">
        <v>5800</v>
      </c>
      <c r="J39" s="576">
        <v>174</v>
      </c>
      <c r="K39" s="577"/>
      <c r="L39" s="578"/>
      <c r="M39" s="578"/>
      <c r="N39" s="579">
        <v>20</v>
      </c>
      <c r="O39" s="580">
        <v>-88.51</v>
      </c>
      <c r="P39" s="551"/>
      <c r="Q39" s="587"/>
      <c r="R39" s="526"/>
      <c r="S39" s="531"/>
      <c r="T39" s="531"/>
      <c r="U39" s="531"/>
      <c r="V39" s="533"/>
      <c r="W39" s="528"/>
      <c r="X39" s="528"/>
      <c r="Y39" s="534"/>
      <c r="Z39" s="535"/>
      <c r="AA39" s="536"/>
      <c r="AB39" s="535"/>
      <c r="AC39" s="535"/>
      <c r="AD39" s="537"/>
      <c r="AE39" s="535"/>
      <c r="AF39" s="535"/>
      <c r="AG39" s="536"/>
      <c r="AH39" s="536"/>
      <c r="AI39" s="536"/>
      <c r="AJ39" s="538"/>
      <c r="AK39" s="536"/>
      <c r="AL39" s="536"/>
      <c r="AM39" s="536"/>
      <c r="AN39" s="538"/>
    </row>
    <row r="40" s="519" customFormat="1" ht="18.5" customHeight="1" spans="1:40">
      <c r="A40" s="557">
        <v>35</v>
      </c>
      <c r="B40" s="558" t="s">
        <v>746</v>
      </c>
      <c r="C40" s="559" t="s">
        <v>747</v>
      </c>
      <c r="D40" s="560"/>
      <c r="E40" s="561" t="s">
        <v>686</v>
      </c>
      <c r="F40" s="562">
        <v>1</v>
      </c>
      <c r="G40" s="563">
        <v>41774</v>
      </c>
      <c r="H40" s="563">
        <v>41774</v>
      </c>
      <c r="I40" s="576">
        <v>4880</v>
      </c>
      <c r="J40" s="576">
        <v>146.4</v>
      </c>
      <c r="K40" s="577"/>
      <c r="L40" s="578"/>
      <c r="M40" s="578"/>
      <c r="N40" s="579">
        <v>100</v>
      </c>
      <c r="O40" s="580">
        <v>-31.69</v>
      </c>
      <c r="P40" s="551"/>
      <c r="Q40" s="587"/>
      <c r="R40" s="526"/>
      <c r="S40" s="531"/>
      <c r="T40" s="531"/>
      <c r="U40" s="531"/>
      <c r="V40" s="533"/>
      <c r="W40" s="528"/>
      <c r="X40" s="528"/>
      <c r="Y40" s="534"/>
      <c r="Z40" s="535"/>
      <c r="AA40" s="536"/>
      <c r="AB40" s="535"/>
      <c r="AC40" s="535"/>
      <c r="AD40" s="537"/>
      <c r="AE40" s="535"/>
      <c r="AF40" s="535"/>
      <c r="AG40" s="536"/>
      <c r="AH40" s="536"/>
      <c r="AI40" s="536"/>
      <c r="AJ40" s="538"/>
      <c r="AK40" s="536"/>
      <c r="AL40" s="536"/>
      <c r="AM40" s="536"/>
      <c r="AN40" s="538"/>
    </row>
    <row r="41" s="519" customFormat="1" ht="18.5" customHeight="1" spans="1:40">
      <c r="A41" s="557">
        <v>36</v>
      </c>
      <c r="B41" s="558" t="s">
        <v>748</v>
      </c>
      <c r="C41" s="559" t="s">
        <v>749</v>
      </c>
      <c r="D41" s="560"/>
      <c r="E41" s="561" t="s">
        <v>252</v>
      </c>
      <c r="F41" s="562">
        <v>1</v>
      </c>
      <c r="G41" s="563">
        <v>41774</v>
      </c>
      <c r="H41" s="563">
        <v>41774</v>
      </c>
      <c r="I41" s="576">
        <v>6880</v>
      </c>
      <c r="J41" s="576">
        <v>206.4</v>
      </c>
      <c r="K41" s="577"/>
      <c r="L41" s="578"/>
      <c r="M41" s="578"/>
      <c r="N41" s="579">
        <v>20</v>
      </c>
      <c r="O41" s="580">
        <v>-90.31</v>
      </c>
      <c r="P41" s="551"/>
      <c r="Q41" s="587"/>
      <c r="R41" s="526"/>
      <c r="S41" s="531"/>
      <c r="T41" s="531"/>
      <c r="U41" s="531"/>
      <c r="V41" s="533"/>
      <c r="W41" s="528"/>
      <c r="X41" s="528"/>
      <c r="Y41" s="534"/>
      <c r="Z41" s="535"/>
      <c r="AA41" s="536"/>
      <c r="AB41" s="535"/>
      <c r="AC41" s="535"/>
      <c r="AD41" s="537"/>
      <c r="AE41" s="535"/>
      <c r="AF41" s="535"/>
      <c r="AG41" s="536"/>
      <c r="AH41" s="536"/>
      <c r="AI41" s="536"/>
      <c r="AJ41" s="538"/>
      <c r="AK41" s="536"/>
      <c r="AL41" s="536"/>
      <c r="AM41" s="536"/>
      <c r="AN41" s="538"/>
    </row>
    <row r="42" s="520" customFormat="1" ht="18.5" customHeight="1" spans="1:40">
      <c r="A42" s="557">
        <v>37</v>
      </c>
      <c r="B42" s="558" t="s">
        <v>750</v>
      </c>
      <c r="C42" s="559" t="s">
        <v>751</v>
      </c>
      <c r="D42" s="560"/>
      <c r="E42" s="561" t="s">
        <v>252</v>
      </c>
      <c r="F42" s="562">
        <v>1</v>
      </c>
      <c r="G42" s="563">
        <v>41999</v>
      </c>
      <c r="H42" s="563">
        <v>41999</v>
      </c>
      <c r="I42" s="576">
        <v>3200</v>
      </c>
      <c r="J42" s="576">
        <v>96</v>
      </c>
      <c r="K42" s="577"/>
      <c r="L42" s="578"/>
      <c r="M42" s="578"/>
      <c r="N42" s="579">
        <v>50</v>
      </c>
      <c r="O42" s="580">
        <v>-47.92</v>
      </c>
      <c r="P42" s="581"/>
      <c r="Q42" s="588"/>
      <c r="R42" s="526"/>
      <c r="S42" s="531"/>
      <c r="T42" s="531"/>
      <c r="U42" s="531"/>
      <c r="V42" s="533"/>
      <c r="W42" s="528"/>
      <c r="X42" s="528"/>
      <c r="Y42" s="534"/>
      <c r="Z42" s="535"/>
      <c r="AA42" s="536"/>
      <c r="AB42" s="535"/>
      <c r="AC42" s="535"/>
      <c r="AD42" s="537"/>
      <c r="AE42" s="535"/>
      <c r="AF42" s="535"/>
      <c r="AG42" s="536"/>
      <c r="AH42" s="536"/>
      <c r="AI42" s="536"/>
      <c r="AJ42" s="538"/>
      <c r="AK42" s="536"/>
      <c r="AL42" s="536"/>
      <c r="AM42" s="536"/>
      <c r="AN42" s="538"/>
    </row>
    <row r="43" s="520" customFormat="1" ht="18.5" customHeight="1" spans="1:40">
      <c r="A43" s="557">
        <v>38</v>
      </c>
      <c r="B43" s="558" t="s">
        <v>752</v>
      </c>
      <c r="C43" s="559" t="s">
        <v>753</v>
      </c>
      <c r="D43" s="560"/>
      <c r="E43" s="561" t="s">
        <v>686</v>
      </c>
      <c r="F43" s="562">
        <v>1</v>
      </c>
      <c r="G43" s="563">
        <v>41999</v>
      </c>
      <c r="H43" s="563">
        <v>41999</v>
      </c>
      <c r="I43" s="576">
        <v>3100</v>
      </c>
      <c r="J43" s="576">
        <v>93</v>
      </c>
      <c r="K43" s="577"/>
      <c r="L43" s="578"/>
      <c r="M43" s="578"/>
      <c r="N43" s="579">
        <v>40</v>
      </c>
      <c r="O43" s="580">
        <v>-56.99</v>
      </c>
      <c r="P43" s="581"/>
      <c r="Q43" s="588"/>
      <c r="R43" s="526"/>
      <c r="S43" s="531"/>
      <c r="T43" s="531"/>
      <c r="U43" s="531"/>
      <c r="V43" s="533"/>
      <c r="W43" s="528"/>
      <c r="X43" s="528"/>
      <c r="Y43" s="534"/>
      <c r="Z43" s="535"/>
      <c r="AA43" s="536"/>
      <c r="AB43" s="535"/>
      <c r="AC43" s="535"/>
      <c r="AD43" s="537"/>
      <c r="AE43" s="535"/>
      <c r="AF43" s="535"/>
      <c r="AG43" s="536"/>
      <c r="AH43" s="536"/>
      <c r="AI43" s="536"/>
      <c r="AJ43" s="538"/>
      <c r="AK43" s="536"/>
      <c r="AL43" s="536"/>
      <c r="AM43" s="536"/>
      <c r="AN43" s="538"/>
    </row>
    <row r="44" s="520" customFormat="1" ht="18.5" customHeight="1" spans="1:40">
      <c r="A44" s="557">
        <v>39</v>
      </c>
      <c r="B44" s="558" t="s">
        <v>754</v>
      </c>
      <c r="C44" s="559" t="s">
        <v>755</v>
      </c>
      <c r="D44" s="560" t="s">
        <v>756</v>
      </c>
      <c r="E44" s="561" t="s">
        <v>252</v>
      </c>
      <c r="F44" s="562">
        <v>1</v>
      </c>
      <c r="G44" s="563">
        <v>42485</v>
      </c>
      <c r="H44" s="563">
        <v>42485</v>
      </c>
      <c r="I44" s="576">
        <v>8500</v>
      </c>
      <c r="J44" s="576">
        <v>255</v>
      </c>
      <c r="K44" s="577"/>
      <c r="L44" s="578"/>
      <c r="M44" s="578"/>
      <c r="N44" s="579">
        <v>5</v>
      </c>
      <c r="O44" s="580">
        <v>-98.04</v>
      </c>
      <c r="P44" s="581"/>
      <c r="Q44" s="588"/>
      <c r="R44" s="526"/>
      <c r="S44" s="531"/>
      <c r="T44" s="531"/>
      <c r="U44" s="531"/>
      <c r="V44" s="533"/>
      <c r="W44" s="528"/>
      <c r="X44" s="528"/>
      <c r="Y44" s="534"/>
      <c r="Z44" s="535"/>
      <c r="AA44" s="536"/>
      <c r="AB44" s="535"/>
      <c r="AC44" s="535"/>
      <c r="AD44" s="537"/>
      <c r="AE44" s="535"/>
      <c r="AF44" s="535"/>
      <c r="AG44" s="536"/>
      <c r="AH44" s="536"/>
      <c r="AI44" s="536"/>
      <c r="AJ44" s="538"/>
      <c r="AK44" s="536"/>
      <c r="AL44" s="536"/>
      <c r="AM44" s="536"/>
      <c r="AN44" s="538"/>
    </row>
    <row r="45" s="520" customFormat="1" ht="18.5" customHeight="1" spans="1:40">
      <c r="A45" s="557">
        <v>40</v>
      </c>
      <c r="B45" s="558" t="s">
        <v>757</v>
      </c>
      <c r="C45" s="559" t="s">
        <v>701</v>
      </c>
      <c r="D45" s="560" t="s">
        <v>758</v>
      </c>
      <c r="E45" s="561" t="s">
        <v>263</v>
      </c>
      <c r="F45" s="562">
        <v>1</v>
      </c>
      <c r="G45" s="563">
        <v>42825</v>
      </c>
      <c r="H45" s="563">
        <v>42825</v>
      </c>
      <c r="I45" s="576">
        <v>3162.39</v>
      </c>
      <c r="J45" s="576">
        <v>94.87</v>
      </c>
      <c r="K45" s="577"/>
      <c r="L45" s="578"/>
      <c r="M45" s="578"/>
      <c r="N45" s="579">
        <v>2</v>
      </c>
      <c r="O45" s="580">
        <v>-97.89</v>
      </c>
      <c r="P45" s="581"/>
      <c r="Q45" s="588"/>
      <c r="R45" s="526"/>
      <c r="S45" s="531"/>
      <c r="T45" s="531"/>
      <c r="U45" s="531"/>
      <c r="V45" s="533"/>
      <c r="W45" s="528"/>
      <c r="X45" s="528"/>
      <c r="Y45" s="534"/>
      <c r="Z45" s="535"/>
      <c r="AA45" s="536"/>
      <c r="AB45" s="535"/>
      <c r="AC45" s="535"/>
      <c r="AD45" s="537"/>
      <c r="AE45" s="535"/>
      <c r="AF45" s="535"/>
      <c r="AG45" s="536"/>
      <c r="AH45" s="536"/>
      <c r="AI45" s="536"/>
      <c r="AJ45" s="538"/>
      <c r="AK45" s="536"/>
      <c r="AL45" s="536"/>
      <c r="AM45" s="536"/>
      <c r="AN45" s="538"/>
    </row>
    <row r="46" s="520" customFormat="1" ht="18.5" customHeight="1" spans="1:40">
      <c r="A46" s="557">
        <v>41</v>
      </c>
      <c r="B46" s="558" t="s">
        <v>759</v>
      </c>
      <c r="C46" s="559" t="s">
        <v>760</v>
      </c>
      <c r="D46" s="560"/>
      <c r="E46" s="561" t="s">
        <v>728</v>
      </c>
      <c r="F46" s="562">
        <v>1</v>
      </c>
      <c r="G46" s="563">
        <v>42886</v>
      </c>
      <c r="H46" s="563">
        <v>42886</v>
      </c>
      <c r="I46" s="576">
        <v>1880.34</v>
      </c>
      <c r="J46" s="576">
        <v>56.41</v>
      </c>
      <c r="K46" s="577"/>
      <c r="L46" s="578"/>
      <c r="M46" s="578"/>
      <c r="N46" s="579">
        <v>100</v>
      </c>
      <c r="O46" s="580">
        <v>77.27</v>
      </c>
      <c r="P46" s="581"/>
      <c r="Q46" s="588"/>
      <c r="R46" s="526"/>
      <c r="S46" s="531"/>
      <c r="T46" s="531"/>
      <c r="U46" s="531"/>
      <c r="V46" s="533"/>
      <c r="W46" s="528"/>
      <c r="X46" s="528"/>
      <c r="Y46" s="534"/>
      <c r="Z46" s="535"/>
      <c r="AA46" s="536"/>
      <c r="AB46" s="535"/>
      <c r="AC46" s="535"/>
      <c r="AD46" s="537"/>
      <c r="AE46" s="535"/>
      <c r="AF46" s="535"/>
      <c r="AG46" s="536"/>
      <c r="AH46" s="536"/>
      <c r="AI46" s="536"/>
      <c r="AJ46" s="538"/>
      <c r="AK46" s="536"/>
      <c r="AL46" s="536"/>
      <c r="AM46" s="536"/>
      <c r="AN46" s="538"/>
    </row>
    <row r="47" s="520" customFormat="1" ht="18.5" customHeight="1" spans="1:40">
      <c r="A47" s="557">
        <v>42</v>
      </c>
      <c r="B47" s="558" t="s">
        <v>761</v>
      </c>
      <c r="C47" s="559" t="s">
        <v>762</v>
      </c>
      <c r="D47" s="560" t="s">
        <v>763</v>
      </c>
      <c r="E47" s="561" t="s">
        <v>263</v>
      </c>
      <c r="F47" s="562">
        <v>1</v>
      </c>
      <c r="G47" s="563">
        <v>42886</v>
      </c>
      <c r="H47" s="563">
        <v>42886</v>
      </c>
      <c r="I47" s="576">
        <v>5897.44</v>
      </c>
      <c r="J47" s="576">
        <v>176.92</v>
      </c>
      <c r="K47" s="577"/>
      <c r="L47" s="578"/>
      <c r="M47" s="578"/>
      <c r="N47" s="579">
        <v>10</v>
      </c>
      <c r="O47" s="580">
        <v>-94.35</v>
      </c>
      <c r="P47" s="581"/>
      <c r="Q47" s="588"/>
      <c r="R47" s="526"/>
      <c r="S47" s="531"/>
      <c r="T47" s="531"/>
      <c r="U47" s="531"/>
      <c r="V47" s="533"/>
      <c r="W47" s="528"/>
      <c r="X47" s="528"/>
      <c r="Y47" s="534"/>
      <c r="Z47" s="535"/>
      <c r="AA47" s="536"/>
      <c r="AB47" s="535"/>
      <c r="AC47" s="535"/>
      <c r="AD47" s="537"/>
      <c r="AE47" s="535"/>
      <c r="AF47" s="535"/>
      <c r="AG47" s="536"/>
      <c r="AH47" s="536"/>
      <c r="AI47" s="536"/>
      <c r="AJ47" s="538"/>
      <c r="AK47" s="536"/>
      <c r="AL47" s="536"/>
      <c r="AM47" s="536"/>
      <c r="AN47" s="538"/>
    </row>
    <row r="48" s="520" customFormat="1" ht="18.5" customHeight="1" spans="1:40">
      <c r="A48" s="557">
        <v>43</v>
      </c>
      <c r="B48" s="558" t="s">
        <v>764</v>
      </c>
      <c r="C48" s="559" t="s">
        <v>747</v>
      </c>
      <c r="D48" s="560" t="s">
        <v>765</v>
      </c>
      <c r="E48" s="561" t="s">
        <v>686</v>
      </c>
      <c r="F48" s="562">
        <v>1</v>
      </c>
      <c r="G48" s="563">
        <v>43329</v>
      </c>
      <c r="H48" s="563">
        <v>43329</v>
      </c>
      <c r="I48" s="576">
        <v>4905.17</v>
      </c>
      <c r="J48" s="576">
        <v>147.16</v>
      </c>
      <c r="K48" s="577"/>
      <c r="L48" s="578"/>
      <c r="M48" s="578"/>
      <c r="N48" s="579">
        <v>100</v>
      </c>
      <c r="O48" s="580">
        <v>-32.05</v>
      </c>
      <c r="P48" s="581"/>
      <c r="Q48" s="588"/>
      <c r="R48" s="526"/>
      <c r="S48" s="531"/>
      <c r="T48" s="531"/>
      <c r="U48" s="531"/>
      <c r="V48" s="533"/>
      <c r="W48" s="528"/>
      <c r="X48" s="528"/>
      <c r="Y48" s="534"/>
      <c r="Z48" s="535"/>
      <c r="AA48" s="536"/>
      <c r="AB48" s="535"/>
      <c r="AC48" s="535"/>
      <c r="AD48" s="537"/>
      <c r="AE48" s="535"/>
      <c r="AF48" s="535"/>
      <c r="AG48" s="536"/>
      <c r="AH48" s="536"/>
      <c r="AI48" s="536"/>
      <c r="AJ48" s="538"/>
      <c r="AK48" s="536"/>
      <c r="AL48" s="536"/>
      <c r="AM48" s="536"/>
      <c r="AN48" s="538"/>
    </row>
    <row r="49" s="520" customFormat="1" ht="18.5" customHeight="1" spans="1:40">
      <c r="A49" s="557">
        <v>44</v>
      </c>
      <c r="B49" s="558" t="s">
        <v>766</v>
      </c>
      <c r="C49" s="559" t="s">
        <v>747</v>
      </c>
      <c r="D49" s="560" t="s">
        <v>765</v>
      </c>
      <c r="E49" s="561" t="s">
        <v>686</v>
      </c>
      <c r="F49" s="562">
        <v>1</v>
      </c>
      <c r="G49" s="563">
        <v>43329</v>
      </c>
      <c r="H49" s="563">
        <v>43329</v>
      </c>
      <c r="I49" s="576">
        <v>4905.17</v>
      </c>
      <c r="J49" s="576">
        <v>147.16</v>
      </c>
      <c r="K49" s="577"/>
      <c r="L49" s="578"/>
      <c r="M49" s="578"/>
      <c r="N49" s="579">
        <v>100</v>
      </c>
      <c r="O49" s="580">
        <v>-32.05</v>
      </c>
      <c r="P49" s="581"/>
      <c r="Q49" s="588"/>
      <c r="R49" s="526"/>
      <c r="S49" s="531"/>
      <c r="T49" s="531"/>
      <c r="U49" s="531"/>
      <c r="V49" s="533"/>
      <c r="W49" s="528"/>
      <c r="X49" s="528"/>
      <c r="Y49" s="534"/>
      <c r="Z49" s="535"/>
      <c r="AA49" s="536"/>
      <c r="AB49" s="535"/>
      <c r="AC49" s="535"/>
      <c r="AD49" s="537"/>
      <c r="AE49" s="535"/>
      <c r="AF49" s="535"/>
      <c r="AG49" s="536"/>
      <c r="AH49" s="536"/>
      <c r="AI49" s="536"/>
      <c r="AJ49" s="538"/>
      <c r="AK49" s="536"/>
      <c r="AL49" s="536"/>
      <c r="AM49" s="536"/>
      <c r="AN49" s="538"/>
    </row>
    <row r="50" s="520" customFormat="1" ht="18.5" customHeight="1" spans="1:40">
      <c r="A50" s="557">
        <v>45</v>
      </c>
      <c r="B50" s="558" t="s">
        <v>767</v>
      </c>
      <c r="C50" s="559" t="s">
        <v>747</v>
      </c>
      <c r="D50" s="560" t="s">
        <v>765</v>
      </c>
      <c r="E50" s="561" t="s">
        <v>686</v>
      </c>
      <c r="F50" s="562">
        <v>1</v>
      </c>
      <c r="G50" s="563">
        <v>43329</v>
      </c>
      <c r="H50" s="563">
        <v>43329</v>
      </c>
      <c r="I50" s="576">
        <v>4905.17</v>
      </c>
      <c r="J50" s="576">
        <v>147.16</v>
      </c>
      <c r="K50" s="577"/>
      <c r="L50" s="578"/>
      <c r="M50" s="578"/>
      <c r="N50" s="579">
        <v>100</v>
      </c>
      <c r="O50" s="580">
        <v>-32.05</v>
      </c>
      <c r="P50" s="581"/>
      <c r="Q50" s="588"/>
      <c r="R50" s="526"/>
      <c r="S50" s="531"/>
      <c r="T50" s="531"/>
      <c r="U50" s="531"/>
      <c r="V50" s="533"/>
      <c r="W50" s="528"/>
      <c r="X50" s="528"/>
      <c r="Y50" s="534"/>
      <c r="Z50" s="535"/>
      <c r="AA50" s="536"/>
      <c r="AB50" s="535"/>
      <c r="AC50" s="535"/>
      <c r="AD50" s="537"/>
      <c r="AE50" s="535"/>
      <c r="AF50" s="535"/>
      <c r="AG50" s="536"/>
      <c r="AH50" s="536"/>
      <c r="AI50" s="536"/>
      <c r="AJ50" s="538"/>
      <c r="AK50" s="536"/>
      <c r="AL50" s="536"/>
      <c r="AM50" s="536"/>
      <c r="AN50" s="538"/>
    </row>
    <row r="51" s="520" customFormat="1" ht="18.5" customHeight="1" spans="1:40">
      <c r="A51" s="557">
        <v>46</v>
      </c>
      <c r="B51" s="558" t="s">
        <v>768</v>
      </c>
      <c r="C51" s="559" t="s">
        <v>747</v>
      </c>
      <c r="D51" s="560" t="s">
        <v>765</v>
      </c>
      <c r="E51" s="561" t="s">
        <v>686</v>
      </c>
      <c r="F51" s="562">
        <v>1</v>
      </c>
      <c r="G51" s="563">
        <v>43329</v>
      </c>
      <c r="H51" s="563">
        <v>43329</v>
      </c>
      <c r="I51" s="576">
        <v>4905.17</v>
      </c>
      <c r="J51" s="576">
        <v>147.16</v>
      </c>
      <c r="K51" s="577"/>
      <c r="L51" s="578"/>
      <c r="M51" s="578"/>
      <c r="N51" s="579">
        <v>100</v>
      </c>
      <c r="O51" s="580">
        <v>-32.05</v>
      </c>
      <c r="P51" s="581"/>
      <c r="Q51" s="588"/>
      <c r="R51" s="526"/>
      <c r="S51" s="531"/>
      <c r="T51" s="531"/>
      <c r="U51" s="531"/>
      <c r="V51" s="533"/>
      <c r="W51" s="528"/>
      <c r="X51" s="528"/>
      <c r="Y51" s="534"/>
      <c r="Z51" s="535"/>
      <c r="AA51" s="536"/>
      <c r="AB51" s="535"/>
      <c r="AC51" s="535"/>
      <c r="AD51" s="537"/>
      <c r="AE51" s="535"/>
      <c r="AF51" s="535"/>
      <c r="AG51" s="536"/>
      <c r="AH51" s="536"/>
      <c r="AI51" s="536"/>
      <c r="AJ51" s="538"/>
      <c r="AK51" s="536"/>
      <c r="AL51" s="536"/>
      <c r="AM51" s="536"/>
      <c r="AN51" s="538"/>
    </row>
    <row r="52" s="520" customFormat="1" ht="18.5" customHeight="1" spans="1:40">
      <c r="A52" s="557">
        <v>47</v>
      </c>
      <c r="B52" s="558" t="s">
        <v>769</v>
      </c>
      <c r="C52" s="559" t="s">
        <v>747</v>
      </c>
      <c r="D52" s="560" t="s">
        <v>765</v>
      </c>
      <c r="E52" s="561" t="s">
        <v>686</v>
      </c>
      <c r="F52" s="562">
        <v>1</v>
      </c>
      <c r="G52" s="563">
        <v>43329</v>
      </c>
      <c r="H52" s="563">
        <v>43329</v>
      </c>
      <c r="I52" s="576">
        <v>4905.17</v>
      </c>
      <c r="J52" s="576">
        <v>147.16</v>
      </c>
      <c r="K52" s="577"/>
      <c r="L52" s="578"/>
      <c r="M52" s="578"/>
      <c r="N52" s="579">
        <v>100</v>
      </c>
      <c r="O52" s="580">
        <v>-32.05</v>
      </c>
      <c r="P52" s="581"/>
      <c r="Q52" s="588"/>
      <c r="R52" s="526"/>
      <c r="S52" s="531"/>
      <c r="T52" s="531"/>
      <c r="U52" s="531"/>
      <c r="V52" s="533"/>
      <c r="W52" s="528"/>
      <c r="X52" s="528"/>
      <c r="Y52" s="534"/>
      <c r="Z52" s="535"/>
      <c r="AA52" s="536"/>
      <c r="AB52" s="535"/>
      <c r="AC52" s="535"/>
      <c r="AD52" s="537"/>
      <c r="AE52" s="535"/>
      <c r="AF52" s="535"/>
      <c r="AG52" s="536"/>
      <c r="AH52" s="536"/>
      <c r="AI52" s="536"/>
      <c r="AJ52" s="538"/>
      <c r="AK52" s="536"/>
      <c r="AL52" s="536"/>
      <c r="AM52" s="536"/>
      <c r="AN52" s="538"/>
    </row>
    <row r="53" s="520" customFormat="1" ht="18.5" customHeight="1" spans="1:40">
      <c r="A53" s="557">
        <v>48</v>
      </c>
      <c r="B53" s="558" t="s">
        <v>770</v>
      </c>
      <c r="C53" s="559" t="s">
        <v>747</v>
      </c>
      <c r="D53" s="560" t="s">
        <v>765</v>
      </c>
      <c r="E53" s="561" t="s">
        <v>686</v>
      </c>
      <c r="F53" s="562">
        <v>1</v>
      </c>
      <c r="G53" s="563">
        <v>43329</v>
      </c>
      <c r="H53" s="563">
        <v>43329</v>
      </c>
      <c r="I53" s="576">
        <v>4905.17</v>
      </c>
      <c r="J53" s="576">
        <v>147.16</v>
      </c>
      <c r="K53" s="577"/>
      <c r="L53" s="578"/>
      <c r="M53" s="578"/>
      <c r="N53" s="579">
        <v>100</v>
      </c>
      <c r="O53" s="580">
        <v>-32.05</v>
      </c>
      <c r="P53" s="581"/>
      <c r="Q53" s="588"/>
      <c r="R53" s="526"/>
      <c r="S53" s="531"/>
      <c r="T53" s="531"/>
      <c r="U53" s="531"/>
      <c r="V53" s="533"/>
      <c r="W53" s="528"/>
      <c r="X53" s="528"/>
      <c r="Y53" s="534"/>
      <c r="Z53" s="535"/>
      <c r="AA53" s="536"/>
      <c r="AB53" s="535"/>
      <c r="AC53" s="535"/>
      <c r="AD53" s="537"/>
      <c r="AE53" s="535"/>
      <c r="AF53" s="535"/>
      <c r="AG53" s="536"/>
      <c r="AH53" s="536"/>
      <c r="AI53" s="536"/>
      <c r="AJ53" s="538"/>
      <c r="AK53" s="536"/>
      <c r="AL53" s="536"/>
      <c r="AM53" s="536"/>
      <c r="AN53" s="538"/>
    </row>
    <row r="54" s="520" customFormat="1" ht="18.5" customHeight="1" spans="1:40">
      <c r="A54" s="557">
        <v>49</v>
      </c>
      <c r="B54" s="558" t="s">
        <v>771</v>
      </c>
      <c r="C54" s="559" t="s">
        <v>747</v>
      </c>
      <c r="D54" s="560" t="s">
        <v>765</v>
      </c>
      <c r="E54" s="561" t="s">
        <v>686</v>
      </c>
      <c r="F54" s="562">
        <v>1</v>
      </c>
      <c r="G54" s="563">
        <v>43329</v>
      </c>
      <c r="H54" s="563">
        <v>43329</v>
      </c>
      <c r="I54" s="576">
        <v>4905.17</v>
      </c>
      <c r="J54" s="576">
        <v>147.16</v>
      </c>
      <c r="K54" s="577"/>
      <c r="L54" s="578"/>
      <c r="M54" s="578"/>
      <c r="N54" s="579">
        <v>100</v>
      </c>
      <c r="O54" s="580">
        <v>-32.05</v>
      </c>
      <c r="P54" s="581"/>
      <c r="Q54" s="588"/>
      <c r="R54" s="526"/>
      <c r="S54" s="531"/>
      <c r="T54" s="531"/>
      <c r="U54" s="531"/>
      <c r="V54" s="533"/>
      <c r="W54" s="528"/>
      <c r="X54" s="528"/>
      <c r="Y54" s="534"/>
      <c r="Z54" s="535"/>
      <c r="AA54" s="536"/>
      <c r="AB54" s="535"/>
      <c r="AC54" s="535"/>
      <c r="AD54" s="537"/>
      <c r="AE54" s="535"/>
      <c r="AF54" s="535"/>
      <c r="AG54" s="536"/>
      <c r="AH54" s="536"/>
      <c r="AI54" s="536"/>
      <c r="AJ54" s="538"/>
      <c r="AK54" s="536"/>
      <c r="AL54" s="536"/>
      <c r="AM54" s="536"/>
      <c r="AN54" s="538"/>
    </row>
    <row r="55" s="520" customFormat="1" ht="18.5" customHeight="1" spans="1:40">
      <c r="A55" s="557">
        <v>50</v>
      </c>
      <c r="B55" s="558" t="s">
        <v>772</v>
      </c>
      <c r="C55" s="559" t="s">
        <v>747</v>
      </c>
      <c r="D55" s="560" t="s">
        <v>765</v>
      </c>
      <c r="E55" s="561" t="s">
        <v>686</v>
      </c>
      <c r="F55" s="562">
        <v>1</v>
      </c>
      <c r="G55" s="563">
        <v>43329</v>
      </c>
      <c r="H55" s="563">
        <v>43329</v>
      </c>
      <c r="I55" s="576">
        <v>4905.17</v>
      </c>
      <c r="J55" s="576">
        <v>147.16</v>
      </c>
      <c r="K55" s="577"/>
      <c r="L55" s="578"/>
      <c r="M55" s="578"/>
      <c r="N55" s="579">
        <v>100</v>
      </c>
      <c r="O55" s="580">
        <v>-32.05</v>
      </c>
      <c r="P55" s="581"/>
      <c r="Q55" s="588"/>
      <c r="R55" s="526"/>
      <c r="S55" s="531"/>
      <c r="T55" s="531"/>
      <c r="U55" s="531"/>
      <c r="V55" s="533"/>
      <c r="W55" s="528"/>
      <c r="X55" s="528"/>
      <c r="Y55" s="534"/>
      <c r="Z55" s="535"/>
      <c r="AA55" s="536"/>
      <c r="AB55" s="535"/>
      <c r="AC55" s="535"/>
      <c r="AD55" s="537"/>
      <c r="AE55" s="535"/>
      <c r="AF55" s="535"/>
      <c r="AG55" s="536"/>
      <c r="AH55" s="536"/>
      <c r="AI55" s="536"/>
      <c r="AJ55" s="538"/>
      <c r="AK55" s="536"/>
      <c r="AL55" s="536"/>
      <c r="AM55" s="536"/>
      <c r="AN55" s="538"/>
    </row>
    <row r="56" s="520" customFormat="1" ht="18.5" customHeight="1" spans="1:40">
      <c r="A56" s="557">
        <v>51</v>
      </c>
      <c r="B56" s="558" t="s">
        <v>773</v>
      </c>
      <c r="C56" s="559" t="s">
        <v>747</v>
      </c>
      <c r="D56" s="560" t="s">
        <v>765</v>
      </c>
      <c r="E56" s="561" t="s">
        <v>686</v>
      </c>
      <c r="F56" s="562">
        <v>1</v>
      </c>
      <c r="G56" s="563">
        <v>43329</v>
      </c>
      <c r="H56" s="563">
        <v>43329</v>
      </c>
      <c r="I56" s="576">
        <v>4905.17</v>
      </c>
      <c r="J56" s="576">
        <v>147.16</v>
      </c>
      <c r="K56" s="577"/>
      <c r="L56" s="578"/>
      <c r="M56" s="578"/>
      <c r="N56" s="579">
        <v>100</v>
      </c>
      <c r="O56" s="580">
        <v>-32.05</v>
      </c>
      <c r="P56" s="581"/>
      <c r="Q56" s="588"/>
      <c r="R56" s="526"/>
      <c r="S56" s="531"/>
      <c r="T56" s="531"/>
      <c r="U56" s="531"/>
      <c r="V56" s="533"/>
      <c r="W56" s="528"/>
      <c r="X56" s="528"/>
      <c r="Y56" s="534"/>
      <c r="Z56" s="535"/>
      <c r="AA56" s="536"/>
      <c r="AB56" s="535"/>
      <c r="AC56" s="535"/>
      <c r="AD56" s="537"/>
      <c r="AE56" s="535"/>
      <c r="AF56" s="535"/>
      <c r="AG56" s="536"/>
      <c r="AH56" s="536"/>
      <c r="AI56" s="536"/>
      <c r="AJ56" s="538"/>
      <c r="AK56" s="536"/>
      <c r="AL56" s="536"/>
      <c r="AM56" s="536"/>
      <c r="AN56" s="538"/>
    </row>
    <row r="57" s="520" customFormat="1" ht="18.5" customHeight="1" spans="1:40">
      <c r="A57" s="557">
        <v>52</v>
      </c>
      <c r="B57" s="558" t="s">
        <v>774</v>
      </c>
      <c r="C57" s="559" t="s">
        <v>747</v>
      </c>
      <c r="D57" s="560" t="s">
        <v>765</v>
      </c>
      <c r="E57" s="561" t="s">
        <v>686</v>
      </c>
      <c r="F57" s="562">
        <v>1</v>
      </c>
      <c r="G57" s="563">
        <v>43329</v>
      </c>
      <c r="H57" s="563">
        <v>43329</v>
      </c>
      <c r="I57" s="576">
        <v>4905.17</v>
      </c>
      <c r="J57" s="576">
        <v>147.16</v>
      </c>
      <c r="K57" s="577"/>
      <c r="L57" s="578"/>
      <c r="M57" s="578"/>
      <c r="N57" s="579">
        <v>100</v>
      </c>
      <c r="O57" s="580">
        <v>-32.05</v>
      </c>
      <c r="P57" s="581"/>
      <c r="Q57" s="588"/>
      <c r="R57" s="526"/>
      <c r="S57" s="531"/>
      <c r="T57" s="531"/>
      <c r="U57" s="531"/>
      <c r="V57" s="533"/>
      <c r="W57" s="528"/>
      <c r="X57" s="528"/>
      <c r="Y57" s="534"/>
      <c r="Z57" s="535"/>
      <c r="AA57" s="536"/>
      <c r="AB57" s="535"/>
      <c r="AC57" s="535"/>
      <c r="AD57" s="537"/>
      <c r="AE57" s="535"/>
      <c r="AF57" s="535"/>
      <c r="AG57" s="536"/>
      <c r="AH57" s="536"/>
      <c r="AI57" s="536"/>
      <c r="AJ57" s="538"/>
      <c r="AK57" s="536"/>
      <c r="AL57" s="536"/>
      <c r="AM57" s="536"/>
      <c r="AN57" s="538"/>
    </row>
    <row r="58" s="520" customFormat="1" ht="18.5" customHeight="1" spans="1:40">
      <c r="A58" s="557">
        <v>53</v>
      </c>
      <c r="B58" s="558" t="s">
        <v>775</v>
      </c>
      <c r="C58" s="559" t="s">
        <v>747</v>
      </c>
      <c r="D58" s="560" t="s">
        <v>765</v>
      </c>
      <c r="E58" s="561" t="s">
        <v>686</v>
      </c>
      <c r="F58" s="562">
        <v>1</v>
      </c>
      <c r="G58" s="563">
        <v>43329</v>
      </c>
      <c r="H58" s="563">
        <v>43329</v>
      </c>
      <c r="I58" s="576">
        <v>4905.17</v>
      </c>
      <c r="J58" s="576">
        <v>147.16</v>
      </c>
      <c r="K58" s="577"/>
      <c r="L58" s="578"/>
      <c r="M58" s="578"/>
      <c r="N58" s="579">
        <v>100</v>
      </c>
      <c r="O58" s="580">
        <v>-32.05</v>
      </c>
      <c r="P58" s="581"/>
      <c r="Q58" s="588"/>
      <c r="R58" s="526"/>
      <c r="S58" s="531"/>
      <c r="T58" s="531"/>
      <c r="U58" s="531"/>
      <c r="V58" s="533"/>
      <c r="W58" s="528"/>
      <c r="X58" s="528"/>
      <c r="Y58" s="534"/>
      <c r="Z58" s="535"/>
      <c r="AA58" s="536"/>
      <c r="AB58" s="535"/>
      <c r="AC58" s="535"/>
      <c r="AD58" s="537"/>
      <c r="AE58" s="535"/>
      <c r="AF58" s="535"/>
      <c r="AG58" s="536"/>
      <c r="AH58" s="536"/>
      <c r="AI58" s="536"/>
      <c r="AJ58" s="538"/>
      <c r="AK58" s="536"/>
      <c r="AL58" s="536"/>
      <c r="AM58" s="536"/>
      <c r="AN58" s="538"/>
    </row>
    <row r="59" s="520" customFormat="1" ht="18.5" customHeight="1" spans="1:40">
      <c r="A59" s="557">
        <v>54</v>
      </c>
      <c r="B59" s="558" t="s">
        <v>776</v>
      </c>
      <c r="C59" s="559" t="s">
        <v>747</v>
      </c>
      <c r="D59" s="560" t="s">
        <v>765</v>
      </c>
      <c r="E59" s="561" t="s">
        <v>686</v>
      </c>
      <c r="F59" s="562">
        <v>1</v>
      </c>
      <c r="G59" s="563">
        <v>43329</v>
      </c>
      <c r="H59" s="563">
        <v>43329</v>
      </c>
      <c r="I59" s="576">
        <v>4905.17</v>
      </c>
      <c r="J59" s="576">
        <v>147.16</v>
      </c>
      <c r="K59" s="577"/>
      <c r="L59" s="578"/>
      <c r="M59" s="578"/>
      <c r="N59" s="579">
        <v>100</v>
      </c>
      <c r="O59" s="580">
        <v>-32.05</v>
      </c>
      <c r="P59" s="581"/>
      <c r="Q59" s="588"/>
      <c r="R59" s="526"/>
      <c r="S59" s="531"/>
      <c r="T59" s="531"/>
      <c r="U59" s="531"/>
      <c r="V59" s="533"/>
      <c r="W59" s="528"/>
      <c r="X59" s="528"/>
      <c r="Y59" s="534"/>
      <c r="Z59" s="535"/>
      <c r="AA59" s="536"/>
      <c r="AB59" s="535"/>
      <c r="AC59" s="535"/>
      <c r="AD59" s="537"/>
      <c r="AE59" s="535"/>
      <c r="AF59" s="535"/>
      <c r="AG59" s="536"/>
      <c r="AH59" s="536"/>
      <c r="AI59" s="536"/>
      <c r="AJ59" s="538"/>
      <c r="AK59" s="536"/>
      <c r="AL59" s="536"/>
      <c r="AM59" s="536"/>
      <c r="AN59" s="538"/>
    </row>
    <row r="60" s="520" customFormat="1" ht="18.5" customHeight="1" spans="1:40">
      <c r="A60" s="557">
        <v>55</v>
      </c>
      <c r="B60" s="558" t="s">
        <v>777</v>
      </c>
      <c r="C60" s="559" t="s">
        <v>747</v>
      </c>
      <c r="D60" s="560" t="s">
        <v>765</v>
      </c>
      <c r="E60" s="561" t="s">
        <v>686</v>
      </c>
      <c r="F60" s="562">
        <v>1</v>
      </c>
      <c r="G60" s="563">
        <v>43329</v>
      </c>
      <c r="H60" s="563">
        <v>43329</v>
      </c>
      <c r="I60" s="576">
        <v>4905.17</v>
      </c>
      <c r="J60" s="576">
        <v>147.16</v>
      </c>
      <c r="K60" s="577"/>
      <c r="L60" s="578"/>
      <c r="M60" s="578"/>
      <c r="N60" s="579">
        <v>100</v>
      </c>
      <c r="O60" s="580">
        <v>-32.05</v>
      </c>
      <c r="P60" s="581"/>
      <c r="Q60" s="588"/>
      <c r="R60" s="526"/>
      <c r="S60" s="531"/>
      <c r="T60" s="531"/>
      <c r="U60" s="531"/>
      <c r="V60" s="533"/>
      <c r="W60" s="528"/>
      <c r="X60" s="528"/>
      <c r="Y60" s="534"/>
      <c r="Z60" s="535"/>
      <c r="AA60" s="536"/>
      <c r="AB60" s="535"/>
      <c r="AC60" s="535"/>
      <c r="AD60" s="537"/>
      <c r="AE60" s="535"/>
      <c r="AF60" s="535"/>
      <c r="AG60" s="536"/>
      <c r="AH60" s="536"/>
      <c r="AI60" s="536"/>
      <c r="AJ60" s="538"/>
      <c r="AK60" s="536"/>
      <c r="AL60" s="536"/>
      <c r="AM60" s="536"/>
      <c r="AN60" s="538"/>
    </row>
    <row r="61" s="520" customFormat="1" ht="18.5" customHeight="1" spans="1:40">
      <c r="A61" s="557">
        <v>56</v>
      </c>
      <c r="B61" s="558" t="s">
        <v>778</v>
      </c>
      <c r="C61" s="559" t="s">
        <v>747</v>
      </c>
      <c r="D61" s="560" t="s">
        <v>765</v>
      </c>
      <c r="E61" s="561" t="s">
        <v>686</v>
      </c>
      <c r="F61" s="562">
        <v>1</v>
      </c>
      <c r="G61" s="563">
        <v>43329</v>
      </c>
      <c r="H61" s="563">
        <v>43329</v>
      </c>
      <c r="I61" s="576">
        <v>4905.18</v>
      </c>
      <c r="J61" s="576">
        <v>147.16</v>
      </c>
      <c r="K61" s="577"/>
      <c r="L61" s="578"/>
      <c r="M61" s="578"/>
      <c r="N61" s="579">
        <v>100</v>
      </c>
      <c r="O61" s="580">
        <v>-32.05</v>
      </c>
      <c r="P61" s="581"/>
      <c r="Q61" s="588"/>
      <c r="R61" s="526"/>
      <c r="S61" s="531"/>
      <c r="T61" s="531"/>
      <c r="U61" s="531"/>
      <c r="V61" s="533"/>
      <c r="W61" s="528"/>
      <c r="X61" s="528"/>
      <c r="Y61" s="534"/>
      <c r="Z61" s="535"/>
      <c r="AA61" s="536"/>
      <c r="AB61" s="535"/>
      <c r="AC61" s="535"/>
      <c r="AD61" s="537"/>
      <c r="AE61" s="535"/>
      <c r="AF61" s="535"/>
      <c r="AG61" s="536"/>
      <c r="AH61" s="536"/>
      <c r="AI61" s="536"/>
      <c r="AJ61" s="538"/>
      <c r="AK61" s="536"/>
      <c r="AL61" s="536"/>
      <c r="AM61" s="536"/>
      <c r="AN61" s="538"/>
    </row>
    <row r="62" s="520" customFormat="1" ht="18.5" customHeight="1" spans="1:40">
      <c r="A62" s="557">
        <v>57</v>
      </c>
      <c r="B62" s="558" t="s">
        <v>779</v>
      </c>
      <c r="C62" s="559" t="s">
        <v>747</v>
      </c>
      <c r="D62" s="560" t="s">
        <v>765</v>
      </c>
      <c r="E62" s="561" t="s">
        <v>686</v>
      </c>
      <c r="F62" s="562">
        <v>1</v>
      </c>
      <c r="G62" s="563">
        <v>43329</v>
      </c>
      <c r="H62" s="563">
        <v>43329</v>
      </c>
      <c r="I62" s="576">
        <v>4905.18</v>
      </c>
      <c r="J62" s="576">
        <v>147.16</v>
      </c>
      <c r="K62" s="577"/>
      <c r="L62" s="578"/>
      <c r="M62" s="578"/>
      <c r="N62" s="579">
        <v>100</v>
      </c>
      <c r="O62" s="580">
        <v>-32.05</v>
      </c>
      <c r="P62" s="581"/>
      <c r="Q62" s="588"/>
      <c r="R62" s="526"/>
      <c r="S62" s="531"/>
      <c r="T62" s="531"/>
      <c r="U62" s="531"/>
      <c r="V62" s="533"/>
      <c r="W62" s="528"/>
      <c r="X62" s="528"/>
      <c r="Y62" s="534"/>
      <c r="Z62" s="535"/>
      <c r="AA62" s="536"/>
      <c r="AB62" s="535"/>
      <c r="AC62" s="535"/>
      <c r="AD62" s="537"/>
      <c r="AE62" s="535"/>
      <c r="AF62" s="535"/>
      <c r="AG62" s="536"/>
      <c r="AH62" s="536"/>
      <c r="AI62" s="536"/>
      <c r="AJ62" s="538"/>
      <c r="AK62" s="536"/>
      <c r="AL62" s="536"/>
      <c r="AM62" s="536"/>
      <c r="AN62" s="538"/>
    </row>
    <row r="63" s="520" customFormat="1" ht="18.5" customHeight="1" spans="1:40">
      <c r="A63" s="557">
        <v>58</v>
      </c>
      <c r="B63" s="558" t="s">
        <v>780</v>
      </c>
      <c r="C63" s="559" t="s">
        <v>747</v>
      </c>
      <c r="D63" s="560" t="s">
        <v>765</v>
      </c>
      <c r="E63" s="561" t="s">
        <v>686</v>
      </c>
      <c r="F63" s="562">
        <v>1</v>
      </c>
      <c r="G63" s="563">
        <v>43329</v>
      </c>
      <c r="H63" s="563">
        <v>43329</v>
      </c>
      <c r="I63" s="576">
        <v>4905.18</v>
      </c>
      <c r="J63" s="576">
        <v>147.16</v>
      </c>
      <c r="K63" s="577"/>
      <c r="L63" s="578"/>
      <c r="M63" s="578"/>
      <c r="N63" s="579">
        <v>100</v>
      </c>
      <c r="O63" s="580">
        <v>-32.05</v>
      </c>
      <c r="P63" s="581"/>
      <c r="Q63" s="588"/>
      <c r="R63" s="526"/>
      <c r="S63" s="531"/>
      <c r="T63" s="531"/>
      <c r="U63" s="531"/>
      <c r="V63" s="533"/>
      <c r="W63" s="528"/>
      <c r="X63" s="528"/>
      <c r="Y63" s="534"/>
      <c r="Z63" s="535"/>
      <c r="AA63" s="536"/>
      <c r="AB63" s="535"/>
      <c r="AC63" s="535"/>
      <c r="AD63" s="537"/>
      <c r="AE63" s="535"/>
      <c r="AF63" s="535"/>
      <c r="AG63" s="536"/>
      <c r="AH63" s="536"/>
      <c r="AI63" s="536"/>
      <c r="AJ63" s="538"/>
      <c r="AK63" s="536"/>
      <c r="AL63" s="536"/>
      <c r="AM63" s="536"/>
      <c r="AN63" s="538"/>
    </row>
    <row r="64" s="520" customFormat="1" ht="18.5" customHeight="1" spans="1:40">
      <c r="A64" s="557">
        <v>59</v>
      </c>
      <c r="B64" s="558" t="s">
        <v>781</v>
      </c>
      <c r="C64" s="559" t="s">
        <v>782</v>
      </c>
      <c r="D64" s="564" t="s">
        <v>783</v>
      </c>
      <c r="E64" s="561" t="s">
        <v>784</v>
      </c>
      <c r="F64" s="562">
        <v>1</v>
      </c>
      <c r="G64" s="563">
        <v>43329</v>
      </c>
      <c r="H64" s="563">
        <v>43329</v>
      </c>
      <c r="I64" s="576">
        <v>137.93</v>
      </c>
      <c r="J64" s="576">
        <v>4.14</v>
      </c>
      <c r="K64" s="582"/>
      <c r="L64" s="583"/>
      <c r="M64" s="583"/>
      <c r="N64" s="584">
        <v>10</v>
      </c>
      <c r="O64" s="580">
        <v>141.55</v>
      </c>
      <c r="P64" s="581"/>
      <c r="Q64" s="588"/>
      <c r="R64" s="526"/>
      <c r="S64" s="531"/>
      <c r="T64" s="531"/>
      <c r="U64" s="531"/>
      <c r="V64" s="533"/>
      <c r="W64" s="528"/>
      <c r="X64" s="528"/>
      <c r="Y64" s="534"/>
      <c r="Z64" s="535"/>
      <c r="AA64" s="536"/>
      <c r="AB64" s="535"/>
      <c r="AC64" s="535"/>
      <c r="AD64" s="537"/>
      <c r="AE64" s="535"/>
      <c r="AF64" s="535"/>
      <c r="AG64" s="536"/>
      <c r="AH64" s="536"/>
      <c r="AI64" s="536"/>
      <c r="AJ64" s="538"/>
      <c r="AK64" s="536"/>
      <c r="AL64" s="536"/>
      <c r="AM64" s="536"/>
      <c r="AN64" s="538"/>
    </row>
    <row r="65" s="520" customFormat="1" ht="18.5" customHeight="1" spans="1:40">
      <c r="A65" s="557">
        <v>60</v>
      </c>
      <c r="B65" s="558" t="s">
        <v>785</v>
      </c>
      <c r="C65" s="559" t="s">
        <v>782</v>
      </c>
      <c r="D65" s="564" t="s">
        <v>783</v>
      </c>
      <c r="E65" s="561" t="s">
        <v>784</v>
      </c>
      <c r="F65" s="562">
        <v>1</v>
      </c>
      <c r="G65" s="563">
        <v>43329</v>
      </c>
      <c r="H65" s="563">
        <v>43329</v>
      </c>
      <c r="I65" s="576">
        <v>137.93</v>
      </c>
      <c r="J65" s="576">
        <v>4.14</v>
      </c>
      <c r="K65" s="582"/>
      <c r="L65" s="583"/>
      <c r="M65" s="583"/>
      <c r="N65" s="584">
        <v>10</v>
      </c>
      <c r="O65" s="580">
        <v>141.55</v>
      </c>
      <c r="P65" s="581"/>
      <c r="Q65" s="588"/>
      <c r="R65" s="526"/>
      <c r="S65" s="531"/>
      <c r="T65" s="531"/>
      <c r="U65" s="531"/>
      <c r="V65" s="533"/>
      <c r="W65" s="528"/>
      <c r="X65" s="528"/>
      <c r="Y65" s="534"/>
      <c r="Z65" s="535"/>
      <c r="AA65" s="536"/>
      <c r="AB65" s="535"/>
      <c r="AC65" s="535"/>
      <c r="AD65" s="537"/>
      <c r="AE65" s="535"/>
      <c r="AF65" s="535"/>
      <c r="AG65" s="536"/>
      <c r="AH65" s="536"/>
      <c r="AI65" s="536"/>
      <c r="AJ65" s="538"/>
      <c r="AK65" s="536"/>
      <c r="AL65" s="536"/>
      <c r="AM65" s="536"/>
      <c r="AN65" s="538"/>
    </row>
    <row r="66" s="520" customFormat="1" ht="18.5" customHeight="1" spans="1:40">
      <c r="A66" s="557">
        <v>61</v>
      </c>
      <c r="B66" s="558" t="s">
        <v>786</v>
      </c>
      <c r="C66" s="559" t="s">
        <v>782</v>
      </c>
      <c r="D66" s="564" t="s">
        <v>783</v>
      </c>
      <c r="E66" s="561" t="s">
        <v>784</v>
      </c>
      <c r="F66" s="562">
        <v>1</v>
      </c>
      <c r="G66" s="563">
        <v>43329</v>
      </c>
      <c r="H66" s="563">
        <v>43329</v>
      </c>
      <c r="I66" s="576">
        <v>137.93</v>
      </c>
      <c r="J66" s="576">
        <v>4.14</v>
      </c>
      <c r="K66" s="582"/>
      <c r="L66" s="583"/>
      <c r="M66" s="583"/>
      <c r="N66" s="584">
        <v>10</v>
      </c>
      <c r="O66" s="580">
        <v>141.55</v>
      </c>
      <c r="P66" s="581"/>
      <c r="Q66" s="588"/>
      <c r="R66" s="526"/>
      <c r="S66" s="531"/>
      <c r="T66" s="531"/>
      <c r="U66" s="531"/>
      <c r="V66" s="533"/>
      <c r="W66" s="528"/>
      <c r="X66" s="528"/>
      <c r="Y66" s="534"/>
      <c r="Z66" s="535"/>
      <c r="AA66" s="536"/>
      <c r="AB66" s="535"/>
      <c r="AC66" s="535"/>
      <c r="AD66" s="537"/>
      <c r="AE66" s="535"/>
      <c r="AF66" s="535"/>
      <c r="AG66" s="536"/>
      <c r="AH66" s="536"/>
      <c r="AI66" s="536"/>
      <c r="AJ66" s="538"/>
      <c r="AK66" s="536"/>
      <c r="AL66" s="536"/>
      <c r="AM66" s="536"/>
      <c r="AN66" s="538"/>
    </row>
    <row r="67" s="520" customFormat="1" ht="18.5" customHeight="1" spans="1:40">
      <c r="A67" s="557">
        <v>62</v>
      </c>
      <c r="B67" s="558" t="s">
        <v>787</v>
      </c>
      <c r="C67" s="559" t="s">
        <v>782</v>
      </c>
      <c r="D67" s="564" t="s">
        <v>783</v>
      </c>
      <c r="E67" s="561" t="s">
        <v>784</v>
      </c>
      <c r="F67" s="562">
        <v>1</v>
      </c>
      <c r="G67" s="563">
        <v>43329</v>
      </c>
      <c r="H67" s="563">
        <v>43329</v>
      </c>
      <c r="I67" s="576">
        <v>137.93</v>
      </c>
      <c r="J67" s="576">
        <v>4.14</v>
      </c>
      <c r="K67" s="582"/>
      <c r="L67" s="583"/>
      <c r="M67" s="583"/>
      <c r="N67" s="584">
        <v>10</v>
      </c>
      <c r="O67" s="580">
        <v>141.55</v>
      </c>
      <c r="P67" s="581"/>
      <c r="Q67" s="588"/>
      <c r="R67" s="526"/>
      <c r="S67" s="531"/>
      <c r="T67" s="531"/>
      <c r="U67" s="531"/>
      <c r="V67" s="533"/>
      <c r="W67" s="528"/>
      <c r="X67" s="528"/>
      <c r="Y67" s="534"/>
      <c r="Z67" s="535"/>
      <c r="AA67" s="536"/>
      <c r="AB67" s="535"/>
      <c r="AC67" s="535"/>
      <c r="AD67" s="537"/>
      <c r="AE67" s="535"/>
      <c r="AF67" s="535"/>
      <c r="AG67" s="536"/>
      <c r="AH67" s="536"/>
      <c r="AI67" s="536"/>
      <c r="AJ67" s="538"/>
      <c r="AK67" s="536"/>
      <c r="AL67" s="536"/>
      <c r="AM67" s="536"/>
      <c r="AN67" s="538"/>
    </row>
    <row r="68" s="520" customFormat="1" ht="18.5" customHeight="1" spans="1:40">
      <c r="A68" s="557">
        <v>63</v>
      </c>
      <c r="B68" s="558" t="s">
        <v>788</v>
      </c>
      <c r="C68" s="559" t="s">
        <v>782</v>
      </c>
      <c r="D68" s="564" t="s">
        <v>783</v>
      </c>
      <c r="E68" s="561" t="s">
        <v>784</v>
      </c>
      <c r="F68" s="562">
        <v>1</v>
      </c>
      <c r="G68" s="563">
        <v>43329</v>
      </c>
      <c r="H68" s="563">
        <v>43329</v>
      </c>
      <c r="I68" s="576">
        <v>137.93</v>
      </c>
      <c r="J68" s="576">
        <v>4.14</v>
      </c>
      <c r="K68" s="582"/>
      <c r="L68" s="583"/>
      <c r="M68" s="583"/>
      <c r="N68" s="584">
        <v>10</v>
      </c>
      <c r="O68" s="580">
        <v>141.55</v>
      </c>
      <c r="P68" s="581"/>
      <c r="Q68" s="588"/>
      <c r="R68" s="526"/>
      <c r="S68" s="531"/>
      <c r="T68" s="531"/>
      <c r="U68" s="531"/>
      <c r="V68" s="533"/>
      <c r="W68" s="528"/>
      <c r="X68" s="528"/>
      <c r="Y68" s="534"/>
      <c r="Z68" s="535"/>
      <c r="AA68" s="536"/>
      <c r="AB68" s="535"/>
      <c r="AC68" s="535"/>
      <c r="AD68" s="537"/>
      <c r="AE68" s="535"/>
      <c r="AF68" s="535"/>
      <c r="AG68" s="536"/>
      <c r="AH68" s="536"/>
      <c r="AI68" s="536"/>
      <c r="AJ68" s="538"/>
      <c r="AK68" s="536"/>
      <c r="AL68" s="536"/>
      <c r="AM68" s="536"/>
      <c r="AN68" s="538"/>
    </row>
    <row r="69" s="520" customFormat="1" ht="18.5" customHeight="1" spans="1:40">
      <c r="A69" s="557">
        <v>64</v>
      </c>
      <c r="B69" s="558" t="s">
        <v>789</v>
      </c>
      <c r="C69" s="559" t="s">
        <v>782</v>
      </c>
      <c r="D69" s="564" t="s">
        <v>783</v>
      </c>
      <c r="E69" s="561" t="s">
        <v>784</v>
      </c>
      <c r="F69" s="562">
        <v>1</v>
      </c>
      <c r="G69" s="563">
        <v>43329</v>
      </c>
      <c r="H69" s="563">
        <v>43329</v>
      </c>
      <c r="I69" s="576">
        <v>137.93</v>
      </c>
      <c r="J69" s="576">
        <v>4.14</v>
      </c>
      <c r="K69" s="582"/>
      <c r="L69" s="583"/>
      <c r="M69" s="583"/>
      <c r="N69" s="584">
        <v>10</v>
      </c>
      <c r="O69" s="580">
        <v>141.55</v>
      </c>
      <c r="P69" s="581"/>
      <c r="Q69" s="588"/>
      <c r="R69" s="526"/>
      <c r="S69" s="531"/>
      <c r="T69" s="531"/>
      <c r="U69" s="531"/>
      <c r="V69" s="533"/>
      <c r="W69" s="528"/>
      <c r="X69" s="528"/>
      <c r="Y69" s="534"/>
      <c r="Z69" s="535"/>
      <c r="AA69" s="536"/>
      <c r="AB69" s="535"/>
      <c r="AC69" s="535"/>
      <c r="AD69" s="537"/>
      <c r="AE69" s="535"/>
      <c r="AF69" s="535"/>
      <c r="AG69" s="536"/>
      <c r="AH69" s="536"/>
      <c r="AI69" s="536"/>
      <c r="AJ69" s="538"/>
      <c r="AK69" s="536"/>
      <c r="AL69" s="536"/>
      <c r="AM69" s="536"/>
      <c r="AN69" s="538"/>
    </row>
    <row r="70" s="520" customFormat="1" ht="18.5" customHeight="1" spans="1:40">
      <c r="A70" s="557">
        <v>65</v>
      </c>
      <c r="B70" s="558" t="s">
        <v>790</v>
      </c>
      <c r="C70" s="559" t="s">
        <v>782</v>
      </c>
      <c r="D70" s="564" t="s">
        <v>783</v>
      </c>
      <c r="E70" s="561" t="s">
        <v>784</v>
      </c>
      <c r="F70" s="562">
        <v>1</v>
      </c>
      <c r="G70" s="563">
        <v>43329</v>
      </c>
      <c r="H70" s="563">
        <v>43329</v>
      </c>
      <c r="I70" s="576">
        <v>137.93</v>
      </c>
      <c r="J70" s="576">
        <v>4.14</v>
      </c>
      <c r="K70" s="582"/>
      <c r="L70" s="583"/>
      <c r="M70" s="583"/>
      <c r="N70" s="584">
        <v>10</v>
      </c>
      <c r="O70" s="580">
        <v>141.55</v>
      </c>
      <c r="P70" s="581"/>
      <c r="Q70" s="588"/>
      <c r="R70" s="526"/>
      <c r="S70" s="531"/>
      <c r="T70" s="531"/>
      <c r="U70" s="531"/>
      <c r="V70" s="533"/>
      <c r="W70" s="528"/>
      <c r="X70" s="528"/>
      <c r="Y70" s="534"/>
      <c r="Z70" s="535"/>
      <c r="AA70" s="536"/>
      <c r="AB70" s="535"/>
      <c r="AC70" s="535"/>
      <c r="AD70" s="537"/>
      <c r="AE70" s="535"/>
      <c r="AF70" s="535"/>
      <c r="AG70" s="536"/>
      <c r="AH70" s="536"/>
      <c r="AI70" s="536"/>
      <c r="AJ70" s="538"/>
      <c r="AK70" s="536"/>
      <c r="AL70" s="536"/>
      <c r="AM70" s="536"/>
      <c r="AN70" s="538"/>
    </row>
    <row r="71" s="520" customFormat="1" ht="18.5" customHeight="1" spans="1:40">
      <c r="A71" s="557">
        <v>66</v>
      </c>
      <c r="B71" s="558" t="s">
        <v>791</v>
      </c>
      <c r="C71" s="559" t="s">
        <v>782</v>
      </c>
      <c r="D71" s="564" t="s">
        <v>783</v>
      </c>
      <c r="E71" s="561" t="s">
        <v>784</v>
      </c>
      <c r="F71" s="562">
        <v>1</v>
      </c>
      <c r="G71" s="563">
        <v>43329</v>
      </c>
      <c r="H71" s="563">
        <v>43329</v>
      </c>
      <c r="I71" s="576">
        <v>137.93</v>
      </c>
      <c r="J71" s="576">
        <v>4.14</v>
      </c>
      <c r="K71" s="582"/>
      <c r="L71" s="583"/>
      <c r="M71" s="583"/>
      <c r="N71" s="584">
        <v>10</v>
      </c>
      <c r="O71" s="580">
        <v>141.55</v>
      </c>
      <c r="P71" s="581"/>
      <c r="Q71" s="588"/>
      <c r="R71" s="526"/>
      <c r="S71" s="531"/>
      <c r="T71" s="531"/>
      <c r="U71" s="531"/>
      <c r="V71" s="533"/>
      <c r="W71" s="528"/>
      <c r="X71" s="528"/>
      <c r="Y71" s="534"/>
      <c r="Z71" s="535"/>
      <c r="AA71" s="536"/>
      <c r="AB71" s="535"/>
      <c r="AC71" s="535"/>
      <c r="AD71" s="537"/>
      <c r="AE71" s="535"/>
      <c r="AF71" s="535"/>
      <c r="AG71" s="536"/>
      <c r="AH71" s="536"/>
      <c r="AI71" s="536"/>
      <c r="AJ71" s="538"/>
      <c r="AK71" s="536"/>
      <c r="AL71" s="536"/>
      <c r="AM71" s="536"/>
      <c r="AN71" s="538"/>
    </row>
    <row r="72" s="520" customFormat="1" ht="18.5" customHeight="1" spans="1:40">
      <c r="A72" s="557">
        <v>67</v>
      </c>
      <c r="B72" s="558" t="s">
        <v>792</v>
      </c>
      <c r="C72" s="559" t="s">
        <v>782</v>
      </c>
      <c r="D72" s="564" t="s">
        <v>783</v>
      </c>
      <c r="E72" s="561" t="s">
        <v>784</v>
      </c>
      <c r="F72" s="562">
        <v>1</v>
      </c>
      <c r="G72" s="563">
        <v>43329</v>
      </c>
      <c r="H72" s="563">
        <v>43329</v>
      </c>
      <c r="I72" s="576">
        <v>137.93</v>
      </c>
      <c r="J72" s="576">
        <v>4.14</v>
      </c>
      <c r="K72" s="582"/>
      <c r="L72" s="583"/>
      <c r="M72" s="583"/>
      <c r="N72" s="584">
        <v>10</v>
      </c>
      <c r="O72" s="580">
        <v>141.55</v>
      </c>
      <c r="P72" s="581"/>
      <c r="Q72" s="588"/>
      <c r="R72" s="526"/>
      <c r="S72" s="531"/>
      <c r="T72" s="531"/>
      <c r="U72" s="531"/>
      <c r="V72" s="533"/>
      <c r="W72" s="528"/>
      <c r="X72" s="528"/>
      <c r="Y72" s="534"/>
      <c r="Z72" s="535"/>
      <c r="AA72" s="536"/>
      <c r="AB72" s="535"/>
      <c r="AC72" s="535"/>
      <c r="AD72" s="537"/>
      <c r="AE72" s="535"/>
      <c r="AF72" s="535"/>
      <c r="AG72" s="536"/>
      <c r="AH72" s="536"/>
      <c r="AI72" s="536"/>
      <c r="AJ72" s="538"/>
      <c r="AK72" s="536"/>
      <c r="AL72" s="536"/>
      <c r="AM72" s="536"/>
      <c r="AN72" s="538"/>
    </row>
    <row r="73" s="520" customFormat="1" ht="18.5" customHeight="1" spans="1:40">
      <c r="A73" s="557">
        <v>68</v>
      </c>
      <c r="B73" s="558" t="s">
        <v>793</v>
      </c>
      <c r="C73" s="559" t="s">
        <v>782</v>
      </c>
      <c r="D73" s="564" t="s">
        <v>783</v>
      </c>
      <c r="E73" s="561" t="s">
        <v>784</v>
      </c>
      <c r="F73" s="562">
        <v>1</v>
      </c>
      <c r="G73" s="563">
        <v>43329</v>
      </c>
      <c r="H73" s="563">
        <v>43329</v>
      </c>
      <c r="I73" s="576">
        <v>137.93</v>
      </c>
      <c r="J73" s="576">
        <v>4.14</v>
      </c>
      <c r="K73" s="582"/>
      <c r="L73" s="583"/>
      <c r="M73" s="583"/>
      <c r="N73" s="584">
        <v>10</v>
      </c>
      <c r="O73" s="580">
        <v>141.55</v>
      </c>
      <c r="P73" s="581"/>
      <c r="Q73" s="588"/>
      <c r="R73" s="526"/>
      <c r="S73" s="531"/>
      <c r="T73" s="531"/>
      <c r="U73" s="531"/>
      <c r="V73" s="533"/>
      <c r="W73" s="528"/>
      <c r="X73" s="528"/>
      <c r="Y73" s="534"/>
      <c r="Z73" s="535"/>
      <c r="AA73" s="536"/>
      <c r="AB73" s="535"/>
      <c r="AC73" s="535"/>
      <c r="AD73" s="537"/>
      <c r="AE73" s="535"/>
      <c r="AF73" s="535"/>
      <c r="AG73" s="536"/>
      <c r="AH73" s="536"/>
      <c r="AI73" s="536"/>
      <c r="AJ73" s="538"/>
      <c r="AK73" s="536"/>
      <c r="AL73" s="536"/>
      <c r="AM73" s="536"/>
      <c r="AN73" s="538"/>
    </row>
    <row r="74" s="520" customFormat="1" ht="18.5" customHeight="1" spans="1:40">
      <c r="A74" s="557">
        <v>69</v>
      </c>
      <c r="B74" s="558" t="s">
        <v>794</v>
      </c>
      <c r="C74" s="559" t="s">
        <v>795</v>
      </c>
      <c r="D74" s="560" t="s">
        <v>796</v>
      </c>
      <c r="E74" s="561" t="s">
        <v>728</v>
      </c>
      <c r="F74" s="562">
        <v>1</v>
      </c>
      <c r="G74" s="563">
        <v>43329</v>
      </c>
      <c r="H74" s="563">
        <v>43329</v>
      </c>
      <c r="I74" s="576">
        <v>1551.72</v>
      </c>
      <c r="J74" s="576">
        <v>46.55</v>
      </c>
      <c r="K74" s="582"/>
      <c r="L74" s="583"/>
      <c r="M74" s="583"/>
      <c r="N74" s="584">
        <v>100</v>
      </c>
      <c r="O74" s="580">
        <v>114.82</v>
      </c>
      <c r="P74" s="581"/>
      <c r="Q74" s="588"/>
      <c r="R74" s="526"/>
      <c r="S74" s="531"/>
      <c r="T74" s="531"/>
      <c r="U74" s="531"/>
      <c r="V74" s="533"/>
      <c r="W74" s="528"/>
      <c r="X74" s="528"/>
      <c r="Y74" s="534"/>
      <c r="Z74" s="535"/>
      <c r="AA74" s="536"/>
      <c r="AB74" s="535"/>
      <c r="AC74" s="535"/>
      <c r="AD74" s="537"/>
      <c r="AE74" s="535"/>
      <c r="AF74" s="535"/>
      <c r="AG74" s="536"/>
      <c r="AH74" s="536"/>
      <c r="AI74" s="536"/>
      <c r="AJ74" s="538"/>
      <c r="AK74" s="536"/>
      <c r="AL74" s="536"/>
      <c r="AM74" s="536"/>
      <c r="AN74" s="538"/>
    </row>
    <row r="75" s="520" customFormat="1" ht="18.5" customHeight="1" spans="1:40">
      <c r="A75" s="557">
        <v>70</v>
      </c>
      <c r="B75" s="558" t="s">
        <v>797</v>
      </c>
      <c r="C75" s="559" t="s">
        <v>795</v>
      </c>
      <c r="D75" s="560" t="s">
        <v>796</v>
      </c>
      <c r="E75" s="561" t="s">
        <v>728</v>
      </c>
      <c r="F75" s="562">
        <v>1</v>
      </c>
      <c r="G75" s="563">
        <v>43329</v>
      </c>
      <c r="H75" s="563">
        <v>43329</v>
      </c>
      <c r="I75" s="576">
        <v>1551.72</v>
      </c>
      <c r="J75" s="576">
        <v>46.55</v>
      </c>
      <c r="K75" s="582"/>
      <c r="L75" s="583"/>
      <c r="M75" s="583"/>
      <c r="N75" s="584">
        <v>100</v>
      </c>
      <c r="O75" s="580">
        <v>114.82</v>
      </c>
      <c r="P75" s="581"/>
      <c r="Q75" s="588"/>
      <c r="R75" s="526"/>
      <c r="S75" s="531"/>
      <c r="T75" s="531"/>
      <c r="U75" s="531"/>
      <c r="V75" s="533"/>
      <c r="W75" s="528"/>
      <c r="X75" s="528"/>
      <c r="Y75" s="534"/>
      <c r="Z75" s="535"/>
      <c r="AA75" s="536"/>
      <c r="AB75" s="535"/>
      <c r="AC75" s="535"/>
      <c r="AD75" s="537"/>
      <c r="AE75" s="535"/>
      <c r="AF75" s="535"/>
      <c r="AG75" s="536"/>
      <c r="AH75" s="536"/>
      <c r="AI75" s="536"/>
      <c r="AJ75" s="538"/>
      <c r="AK75" s="536"/>
      <c r="AL75" s="536"/>
      <c r="AM75" s="536"/>
      <c r="AN75" s="538"/>
    </row>
    <row r="76" s="520" customFormat="1" ht="18.5" customHeight="1" spans="1:40">
      <c r="A76" s="557">
        <v>71</v>
      </c>
      <c r="B76" s="558" t="s">
        <v>798</v>
      </c>
      <c r="C76" s="559" t="s">
        <v>795</v>
      </c>
      <c r="D76" s="560" t="s">
        <v>796</v>
      </c>
      <c r="E76" s="561" t="s">
        <v>728</v>
      </c>
      <c r="F76" s="562">
        <v>1</v>
      </c>
      <c r="G76" s="563">
        <v>43329</v>
      </c>
      <c r="H76" s="563">
        <v>43329</v>
      </c>
      <c r="I76" s="576">
        <v>1551.72</v>
      </c>
      <c r="J76" s="576">
        <v>46.55</v>
      </c>
      <c r="K76" s="582"/>
      <c r="L76" s="583"/>
      <c r="M76" s="583"/>
      <c r="N76" s="584">
        <v>100</v>
      </c>
      <c r="O76" s="580">
        <v>114.82</v>
      </c>
      <c r="P76" s="581"/>
      <c r="Q76" s="588"/>
      <c r="R76" s="526"/>
      <c r="S76" s="531"/>
      <c r="T76" s="531"/>
      <c r="U76" s="531"/>
      <c r="V76" s="533"/>
      <c r="W76" s="528"/>
      <c r="X76" s="528"/>
      <c r="Y76" s="534"/>
      <c r="Z76" s="535"/>
      <c r="AA76" s="536"/>
      <c r="AB76" s="535"/>
      <c r="AC76" s="535"/>
      <c r="AD76" s="537"/>
      <c r="AE76" s="535"/>
      <c r="AF76" s="535"/>
      <c r="AG76" s="536"/>
      <c r="AH76" s="536"/>
      <c r="AI76" s="536"/>
      <c r="AJ76" s="538"/>
      <c r="AK76" s="536"/>
      <c r="AL76" s="536"/>
      <c r="AM76" s="536"/>
      <c r="AN76" s="538"/>
    </row>
    <row r="77" s="520" customFormat="1" ht="18.5" customHeight="1" spans="1:40">
      <c r="A77" s="557">
        <v>72</v>
      </c>
      <c r="B77" s="558" t="s">
        <v>799</v>
      </c>
      <c r="C77" s="559" t="s">
        <v>795</v>
      </c>
      <c r="D77" s="560" t="s">
        <v>796</v>
      </c>
      <c r="E77" s="561" t="s">
        <v>728</v>
      </c>
      <c r="F77" s="562">
        <v>1</v>
      </c>
      <c r="G77" s="563">
        <v>43329</v>
      </c>
      <c r="H77" s="563">
        <v>43329</v>
      </c>
      <c r="I77" s="576">
        <v>1551.72</v>
      </c>
      <c r="J77" s="576">
        <v>46.55</v>
      </c>
      <c r="K77" s="582"/>
      <c r="L77" s="583"/>
      <c r="M77" s="583"/>
      <c r="N77" s="584">
        <v>100</v>
      </c>
      <c r="O77" s="580">
        <v>114.82</v>
      </c>
      <c r="P77" s="581"/>
      <c r="Q77" s="588"/>
      <c r="R77" s="526"/>
      <c r="S77" s="531"/>
      <c r="T77" s="531"/>
      <c r="U77" s="531"/>
      <c r="V77" s="533"/>
      <c r="W77" s="528"/>
      <c r="X77" s="528"/>
      <c r="Y77" s="534"/>
      <c r="Z77" s="535"/>
      <c r="AA77" s="536"/>
      <c r="AB77" s="535"/>
      <c r="AC77" s="535"/>
      <c r="AD77" s="537"/>
      <c r="AE77" s="535"/>
      <c r="AF77" s="535"/>
      <c r="AG77" s="536"/>
      <c r="AH77" s="536"/>
      <c r="AI77" s="536"/>
      <c r="AJ77" s="538"/>
      <c r="AK77" s="536"/>
      <c r="AL77" s="536"/>
      <c r="AM77" s="536"/>
      <c r="AN77" s="538"/>
    </row>
    <row r="78" s="520" customFormat="1" ht="18.5" customHeight="1" spans="1:40">
      <c r="A78" s="557">
        <v>73</v>
      </c>
      <c r="B78" s="558" t="s">
        <v>800</v>
      </c>
      <c r="C78" s="559" t="s">
        <v>795</v>
      </c>
      <c r="D78" s="560" t="s">
        <v>796</v>
      </c>
      <c r="E78" s="561" t="s">
        <v>728</v>
      </c>
      <c r="F78" s="562">
        <v>1</v>
      </c>
      <c r="G78" s="563">
        <v>43329</v>
      </c>
      <c r="H78" s="563">
        <v>43329</v>
      </c>
      <c r="I78" s="576">
        <v>1551.72</v>
      </c>
      <c r="J78" s="576">
        <v>46.55</v>
      </c>
      <c r="K78" s="582"/>
      <c r="L78" s="583"/>
      <c r="M78" s="583"/>
      <c r="N78" s="584">
        <v>100</v>
      </c>
      <c r="O78" s="580">
        <v>114.82</v>
      </c>
      <c r="P78" s="581"/>
      <c r="Q78" s="588"/>
      <c r="R78" s="526"/>
      <c r="S78" s="531"/>
      <c r="T78" s="531"/>
      <c r="U78" s="531"/>
      <c r="V78" s="533"/>
      <c r="W78" s="528"/>
      <c r="X78" s="528"/>
      <c r="Y78" s="534"/>
      <c r="Z78" s="535"/>
      <c r="AA78" s="536"/>
      <c r="AB78" s="535"/>
      <c r="AC78" s="535"/>
      <c r="AD78" s="537"/>
      <c r="AE78" s="535"/>
      <c r="AF78" s="535"/>
      <c r="AG78" s="536"/>
      <c r="AH78" s="536"/>
      <c r="AI78" s="536"/>
      <c r="AJ78" s="538"/>
      <c r="AK78" s="536"/>
      <c r="AL78" s="536"/>
      <c r="AM78" s="536"/>
      <c r="AN78" s="538"/>
    </row>
    <row r="79" s="520" customFormat="1" ht="18.5" customHeight="1" spans="1:40">
      <c r="A79" s="557">
        <v>74</v>
      </c>
      <c r="B79" s="558" t="s">
        <v>801</v>
      </c>
      <c r="C79" s="559" t="s">
        <v>795</v>
      </c>
      <c r="D79" s="560" t="s">
        <v>796</v>
      </c>
      <c r="E79" s="561" t="s">
        <v>728</v>
      </c>
      <c r="F79" s="562">
        <v>1</v>
      </c>
      <c r="G79" s="563">
        <v>43329</v>
      </c>
      <c r="H79" s="563">
        <v>43329</v>
      </c>
      <c r="I79" s="576">
        <v>1551.72</v>
      </c>
      <c r="J79" s="576">
        <v>46.55</v>
      </c>
      <c r="K79" s="582"/>
      <c r="L79" s="583"/>
      <c r="M79" s="583"/>
      <c r="N79" s="584">
        <v>100</v>
      </c>
      <c r="O79" s="580">
        <v>114.82</v>
      </c>
      <c r="P79" s="581"/>
      <c r="Q79" s="588"/>
      <c r="R79" s="526"/>
      <c r="S79" s="531"/>
      <c r="T79" s="531"/>
      <c r="U79" s="531"/>
      <c r="V79" s="533"/>
      <c r="W79" s="528"/>
      <c r="X79" s="528"/>
      <c r="Y79" s="534"/>
      <c r="Z79" s="535"/>
      <c r="AA79" s="536"/>
      <c r="AB79" s="535"/>
      <c r="AC79" s="535"/>
      <c r="AD79" s="537"/>
      <c r="AE79" s="535"/>
      <c r="AF79" s="535"/>
      <c r="AG79" s="536"/>
      <c r="AH79" s="536"/>
      <c r="AI79" s="536"/>
      <c r="AJ79" s="538"/>
      <c r="AK79" s="536"/>
      <c r="AL79" s="536"/>
      <c r="AM79" s="536"/>
      <c r="AN79" s="538"/>
    </row>
    <row r="80" s="520" customFormat="1" ht="18.5" customHeight="1" spans="1:40">
      <c r="A80" s="557">
        <v>75</v>
      </c>
      <c r="B80" s="558" t="s">
        <v>802</v>
      </c>
      <c r="C80" s="559" t="s">
        <v>795</v>
      </c>
      <c r="D80" s="560" t="s">
        <v>796</v>
      </c>
      <c r="E80" s="561" t="s">
        <v>728</v>
      </c>
      <c r="F80" s="562">
        <v>1</v>
      </c>
      <c r="G80" s="563">
        <v>43329</v>
      </c>
      <c r="H80" s="563">
        <v>43329</v>
      </c>
      <c r="I80" s="576">
        <v>1551.72</v>
      </c>
      <c r="J80" s="576">
        <v>46.55</v>
      </c>
      <c r="K80" s="582"/>
      <c r="L80" s="583"/>
      <c r="M80" s="583"/>
      <c r="N80" s="584">
        <v>100</v>
      </c>
      <c r="O80" s="580">
        <v>114.82</v>
      </c>
      <c r="P80" s="581"/>
      <c r="Q80" s="588"/>
      <c r="R80" s="526"/>
      <c r="S80" s="531"/>
      <c r="T80" s="531"/>
      <c r="U80" s="531"/>
      <c r="V80" s="533"/>
      <c r="W80" s="528"/>
      <c r="X80" s="528"/>
      <c r="Y80" s="534"/>
      <c r="Z80" s="535"/>
      <c r="AA80" s="536"/>
      <c r="AB80" s="535"/>
      <c r="AC80" s="535"/>
      <c r="AD80" s="537"/>
      <c r="AE80" s="535"/>
      <c r="AF80" s="535"/>
      <c r="AG80" s="536"/>
      <c r="AH80" s="536"/>
      <c r="AI80" s="536"/>
      <c r="AJ80" s="538"/>
      <c r="AK80" s="536"/>
      <c r="AL80" s="536"/>
      <c r="AM80" s="536"/>
      <c r="AN80" s="538"/>
    </row>
    <row r="81" s="520" customFormat="1" ht="18.5" customHeight="1" spans="1:40">
      <c r="A81" s="557">
        <v>76</v>
      </c>
      <c r="B81" s="558" t="s">
        <v>803</v>
      </c>
      <c r="C81" s="559" t="s">
        <v>795</v>
      </c>
      <c r="D81" s="560" t="s">
        <v>796</v>
      </c>
      <c r="E81" s="561" t="s">
        <v>728</v>
      </c>
      <c r="F81" s="562">
        <v>1</v>
      </c>
      <c r="G81" s="563">
        <v>43329</v>
      </c>
      <c r="H81" s="563">
        <v>43329</v>
      </c>
      <c r="I81" s="576">
        <v>1551.72</v>
      </c>
      <c r="J81" s="576">
        <v>46.55</v>
      </c>
      <c r="K81" s="582"/>
      <c r="L81" s="583"/>
      <c r="M81" s="583"/>
      <c r="N81" s="584">
        <v>100</v>
      </c>
      <c r="O81" s="580">
        <v>114.82</v>
      </c>
      <c r="P81" s="581"/>
      <c r="Q81" s="588"/>
      <c r="R81" s="526"/>
      <c r="S81" s="531"/>
      <c r="T81" s="531"/>
      <c r="U81" s="531"/>
      <c r="V81" s="533"/>
      <c r="W81" s="528"/>
      <c r="X81" s="528"/>
      <c r="Y81" s="534"/>
      <c r="Z81" s="535"/>
      <c r="AA81" s="536"/>
      <c r="AB81" s="535"/>
      <c r="AC81" s="535"/>
      <c r="AD81" s="537"/>
      <c r="AE81" s="535"/>
      <c r="AF81" s="535"/>
      <c r="AG81" s="536"/>
      <c r="AH81" s="536"/>
      <c r="AI81" s="536"/>
      <c r="AJ81" s="538"/>
      <c r="AK81" s="536"/>
      <c r="AL81" s="536"/>
      <c r="AM81" s="536"/>
      <c r="AN81" s="538"/>
    </row>
    <row r="82" s="520" customFormat="1" ht="18.5" customHeight="1" spans="1:40">
      <c r="A82" s="557">
        <v>77</v>
      </c>
      <c r="B82" s="558" t="s">
        <v>804</v>
      </c>
      <c r="C82" s="559" t="s">
        <v>795</v>
      </c>
      <c r="D82" s="560" t="s">
        <v>796</v>
      </c>
      <c r="E82" s="561" t="s">
        <v>728</v>
      </c>
      <c r="F82" s="562">
        <v>1</v>
      </c>
      <c r="G82" s="563">
        <v>43329</v>
      </c>
      <c r="H82" s="563">
        <v>43329</v>
      </c>
      <c r="I82" s="576">
        <v>1551.72</v>
      </c>
      <c r="J82" s="576">
        <v>46.55</v>
      </c>
      <c r="K82" s="582"/>
      <c r="L82" s="583"/>
      <c r="M82" s="583"/>
      <c r="N82" s="584">
        <v>100</v>
      </c>
      <c r="O82" s="580">
        <v>114.82</v>
      </c>
      <c r="P82" s="581"/>
      <c r="Q82" s="588"/>
      <c r="R82" s="526"/>
      <c r="S82" s="531"/>
      <c r="T82" s="531"/>
      <c r="U82" s="531"/>
      <c r="V82" s="533"/>
      <c r="W82" s="528"/>
      <c r="X82" s="528"/>
      <c r="Y82" s="534"/>
      <c r="Z82" s="535"/>
      <c r="AA82" s="536"/>
      <c r="AB82" s="535"/>
      <c r="AC82" s="535"/>
      <c r="AD82" s="537"/>
      <c r="AE82" s="535"/>
      <c r="AF82" s="535"/>
      <c r="AG82" s="536"/>
      <c r="AH82" s="536"/>
      <c r="AI82" s="536"/>
      <c r="AJ82" s="538"/>
      <c r="AK82" s="536"/>
      <c r="AL82" s="536"/>
      <c r="AM82" s="536"/>
      <c r="AN82" s="538"/>
    </row>
    <row r="83" s="520" customFormat="1" ht="18.5" customHeight="1" spans="1:40">
      <c r="A83" s="557">
        <v>78</v>
      </c>
      <c r="B83" s="558" t="s">
        <v>805</v>
      </c>
      <c r="C83" s="559" t="s">
        <v>795</v>
      </c>
      <c r="D83" s="560" t="s">
        <v>796</v>
      </c>
      <c r="E83" s="561" t="s">
        <v>728</v>
      </c>
      <c r="F83" s="562">
        <v>1</v>
      </c>
      <c r="G83" s="563">
        <v>43329</v>
      </c>
      <c r="H83" s="563">
        <v>43329</v>
      </c>
      <c r="I83" s="576">
        <v>1551.72</v>
      </c>
      <c r="J83" s="576">
        <v>46.55</v>
      </c>
      <c r="K83" s="582"/>
      <c r="L83" s="583"/>
      <c r="M83" s="583"/>
      <c r="N83" s="584">
        <v>100</v>
      </c>
      <c r="O83" s="580">
        <v>114.82</v>
      </c>
      <c r="P83" s="581"/>
      <c r="Q83" s="588"/>
      <c r="R83" s="526"/>
      <c r="S83" s="531"/>
      <c r="T83" s="531"/>
      <c r="U83" s="531"/>
      <c r="V83" s="533"/>
      <c r="W83" s="528"/>
      <c r="X83" s="528"/>
      <c r="Y83" s="534"/>
      <c r="Z83" s="535"/>
      <c r="AA83" s="536"/>
      <c r="AB83" s="535"/>
      <c r="AC83" s="535"/>
      <c r="AD83" s="537"/>
      <c r="AE83" s="535"/>
      <c r="AF83" s="535"/>
      <c r="AG83" s="536"/>
      <c r="AH83" s="536"/>
      <c r="AI83" s="536"/>
      <c r="AJ83" s="538"/>
      <c r="AK83" s="536"/>
      <c r="AL83" s="536"/>
      <c r="AM83" s="536"/>
      <c r="AN83" s="538"/>
    </row>
    <row r="84" s="520" customFormat="1" ht="18.5" customHeight="1" spans="1:40">
      <c r="A84" s="557">
        <v>79</v>
      </c>
      <c r="B84" s="558" t="s">
        <v>806</v>
      </c>
      <c r="C84" s="559" t="s">
        <v>795</v>
      </c>
      <c r="D84" s="560" t="s">
        <v>796</v>
      </c>
      <c r="E84" s="561" t="s">
        <v>728</v>
      </c>
      <c r="F84" s="562">
        <v>1</v>
      </c>
      <c r="G84" s="563">
        <v>43329</v>
      </c>
      <c r="H84" s="563">
        <v>43329</v>
      </c>
      <c r="I84" s="576">
        <v>1551.72</v>
      </c>
      <c r="J84" s="576">
        <v>46.55</v>
      </c>
      <c r="K84" s="582"/>
      <c r="L84" s="583"/>
      <c r="M84" s="583"/>
      <c r="N84" s="584">
        <v>100</v>
      </c>
      <c r="O84" s="580">
        <v>114.82</v>
      </c>
      <c r="P84" s="581"/>
      <c r="Q84" s="588"/>
      <c r="R84" s="526"/>
      <c r="S84" s="531"/>
      <c r="T84" s="531"/>
      <c r="U84" s="531"/>
      <c r="V84" s="533"/>
      <c r="W84" s="528"/>
      <c r="X84" s="528"/>
      <c r="Y84" s="534"/>
      <c r="Z84" s="535"/>
      <c r="AA84" s="536"/>
      <c r="AB84" s="535"/>
      <c r="AC84" s="535"/>
      <c r="AD84" s="537"/>
      <c r="AE84" s="535"/>
      <c r="AF84" s="535"/>
      <c r="AG84" s="536"/>
      <c r="AH84" s="536"/>
      <c r="AI84" s="536"/>
      <c r="AJ84" s="538"/>
      <c r="AK84" s="536"/>
      <c r="AL84" s="536"/>
      <c r="AM84" s="536"/>
      <c r="AN84" s="538"/>
    </row>
    <row r="85" s="520" customFormat="1" ht="18.5" customHeight="1" spans="1:40">
      <c r="A85" s="557">
        <v>80</v>
      </c>
      <c r="B85" s="558" t="s">
        <v>807</v>
      </c>
      <c r="C85" s="559" t="s">
        <v>795</v>
      </c>
      <c r="D85" s="560" t="s">
        <v>796</v>
      </c>
      <c r="E85" s="561" t="s">
        <v>728</v>
      </c>
      <c r="F85" s="562">
        <v>1</v>
      </c>
      <c r="G85" s="563">
        <v>43329</v>
      </c>
      <c r="H85" s="563">
        <v>43329</v>
      </c>
      <c r="I85" s="576">
        <v>1551.72</v>
      </c>
      <c r="J85" s="576">
        <v>46.55</v>
      </c>
      <c r="K85" s="582"/>
      <c r="L85" s="583"/>
      <c r="M85" s="583"/>
      <c r="N85" s="584">
        <v>100</v>
      </c>
      <c r="O85" s="580">
        <v>114.82</v>
      </c>
      <c r="P85" s="581"/>
      <c r="Q85" s="588"/>
      <c r="R85" s="526"/>
      <c r="S85" s="531"/>
      <c r="T85" s="531"/>
      <c r="U85" s="531"/>
      <c r="V85" s="533"/>
      <c r="W85" s="528"/>
      <c r="X85" s="528"/>
      <c r="Y85" s="534"/>
      <c r="Z85" s="535"/>
      <c r="AA85" s="536"/>
      <c r="AB85" s="535"/>
      <c r="AC85" s="535"/>
      <c r="AD85" s="537"/>
      <c r="AE85" s="535"/>
      <c r="AF85" s="535"/>
      <c r="AG85" s="536"/>
      <c r="AH85" s="536"/>
      <c r="AI85" s="536"/>
      <c r="AJ85" s="538"/>
      <c r="AK85" s="536"/>
      <c r="AL85" s="536"/>
      <c r="AM85" s="536"/>
      <c r="AN85" s="538"/>
    </row>
    <row r="86" s="520" customFormat="1" ht="18.5" customHeight="1" spans="1:40">
      <c r="A86" s="557">
        <v>81</v>
      </c>
      <c r="B86" s="558" t="s">
        <v>808</v>
      </c>
      <c r="C86" s="559" t="s">
        <v>795</v>
      </c>
      <c r="D86" s="560" t="s">
        <v>796</v>
      </c>
      <c r="E86" s="561" t="s">
        <v>728</v>
      </c>
      <c r="F86" s="562">
        <v>1</v>
      </c>
      <c r="G86" s="563">
        <v>43329</v>
      </c>
      <c r="H86" s="563">
        <v>43329</v>
      </c>
      <c r="I86" s="576">
        <v>1551.72</v>
      </c>
      <c r="J86" s="576">
        <v>46.55</v>
      </c>
      <c r="K86" s="582"/>
      <c r="L86" s="583"/>
      <c r="M86" s="583"/>
      <c r="N86" s="584">
        <v>100</v>
      </c>
      <c r="O86" s="580">
        <v>114.82</v>
      </c>
      <c r="P86" s="581"/>
      <c r="Q86" s="588"/>
      <c r="R86" s="526"/>
      <c r="S86" s="531"/>
      <c r="T86" s="531"/>
      <c r="U86" s="531"/>
      <c r="V86" s="533"/>
      <c r="W86" s="528"/>
      <c r="X86" s="528"/>
      <c r="Y86" s="534"/>
      <c r="Z86" s="535"/>
      <c r="AA86" s="536"/>
      <c r="AB86" s="535"/>
      <c r="AC86" s="535"/>
      <c r="AD86" s="537"/>
      <c r="AE86" s="535"/>
      <c r="AF86" s="535"/>
      <c r="AG86" s="536"/>
      <c r="AH86" s="536"/>
      <c r="AI86" s="536"/>
      <c r="AJ86" s="538"/>
      <c r="AK86" s="536"/>
      <c r="AL86" s="536"/>
      <c r="AM86" s="536"/>
      <c r="AN86" s="538"/>
    </row>
    <row r="87" s="520" customFormat="1" ht="18.5" customHeight="1" spans="1:40">
      <c r="A87" s="557">
        <v>82</v>
      </c>
      <c r="B87" s="558" t="s">
        <v>809</v>
      </c>
      <c r="C87" s="559" t="s">
        <v>795</v>
      </c>
      <c r="D87" s="560" t="s">
        <v>796</v>
      </c>
      <c r="E87" s="561" t="s">
        <v>728</v>
      </c>
      <c r="F87" s="562">
        <v>1</v>
      </c>
      <c r="G87" s="563">
        <v>43329</v>
      </c>
      <c r="H87" s="563">
        <v>43329</v>
      </c>
      <c r="I87" s="576">
        <v>1551.72</v>
      </c>
      <c r="J87" s="576">
        <v>46.55</v>
      </c>
      <c r="K87" s="582"/>
      <c r="L87" s="583"/>
      <c r="M87" s="583"/>
      <c r="N87" s="584">
        <v>100</v>
      </c>
      <c r="O87" s="580">
        <v>114.82</v>
      </c>
      <c r="P87" s="581"/>
      <c r="Q87" s="588"/>
      <c r="R87" s="526"/>
      <c r="S87" s="531"/>
      <c r="T87" s="531"/>
      <c r="U87" s="531"/>
      <c r="V87" s="533"/>
      <c r="W87" s="528"/>
      <c r="X87" s="528"/>
      <c r="Y87" s="534"/>
      <c r="Z87" s="535"/>
      <c r="AA87" s="536"/>
      <c r="AB87" s="535"/>
      <c r="AC87" s="535"/>
      <c r="AD87" s="537"/>
      <c r="AE87" s="535"/>
      <c r="AF87" s="535"/>
      <c r="AG87" s="536"/>
      <c r="AH87" s="536"/>
      <c r="AI87" s="536"/>
      <c r="AJ87" s="538"/>
      <c r="AK87" s="536"/>
      <c r="AL87" s="536"/>
      <c r="AM87" s="536"/>
      <c r="AN87" s="538"/>
    </row>
    <row r="88" s="520" customFormat="1" ht="18.5" customHeight="1" spans="1:40">
      <c r="A88" s="557">
        <v>83</v>
      </c>
      <c r="B88" s="558" t="s">
        <v>810</v>
      </c>
      <c r="C88" s="559" t="s">
        <v>795</v>
      </c>
      <c r="D88" s="560" t="s">
        <v>796</v>
      </c>
      <c r="E88" s="561" t="s">
        <v>728</v>
      </c>
      <c r="F88" s="562">
        <v>1</v>
      </c>
      <c r="G88" s="563">
        <v>43329</v>
      </c>
      <c r="H88" s="563">
        <v>43329</v>
      </c>
      <c r="I88" s="576">
        <v>1551.72</v>
      </c>
      <c r="J88" s="576">
        <v>46.55</v>
      </c>
      <c r="K88" s="582"/>
      <c r="L88" s="583"/>
      <c r="M88" s="583"/>
      <c r="N88" s="584">
        <v>100</v>
      </c>
      <c r="O88" s="580">
        <v>114.82</v>
      </c>
      <c r="P88" s="581"/>
      <c r="Q88" s="588"/>
      <c r="R88" s="526"/>
      <c r="S88" s="531"/>
      <c r="T88" s="531"/>
      <c r="U88" s="531"/>
      <c r="V88" s="533"/>
      <c r="W88" s="528"/>
      <c r="X88" s="528"/>
      <c r="Y88" s="534"/>
      <c r="Z88" s="535"/>
      <c r="AA88" s="536"/>
      <c r="AB88" s="535"/>
      <c r="AC88" s="535"/>
      <c r="AD88" s="537"/>
      <c r="AE88" s="535"/>
      <c r="AF88" s="535"/>
      <c r="AG88" s="536"/>
      <c r="AH88" s="536"/>
      <c r="AI88" s="536"/>
      <c r="AJ88" s="538"/>
      <c r="AK88" s="536"/>
      <c r="AL88" s="536"/>
      <c r="AM88" s="536"/>
      <c r="AN88" s="538"/>
    </row>
    <row r="89" s="520" customFormat="1" ht="18.5" customHeight="1" spans="1:40">
      <c r="A89" s="557">
        <v>84</v>
      </c>
      <c r="B89" s="558" t="s">
        <v>811</v>
      </c>
      <c r="C89" s="559" t="s">
        <v>795</v>
      </c>
      <c r="D89" s="560" t="s">
        <v>796</v>
      </c>
      <c r="E89" s="561" t="s">
        <v>728</v>
      </c>
      <c r="F89" s="562">
        <v>1</v>
      </c>
      <c r="G89" s="563">
        <v>43329</v>
      </c>
      <c r="H89" s="563">
        <v>43329</v>
      </c>
      <c r="I89" s="576">
        <v>1551.72</v>
      </c>
      <c r="J89" s="576">
        <v>46.55</v>
      </c>
      <c r="K89" s="582"/>
      <c r="L89" s="583"/>
      <c r="M89" s="583"/>
      <c r="N89" s="584">
        <v>100</v>
      </c>
      <c r="O89" s="580">
        <v>114.82</v>
      </c>
      <c r="P89" s="581"/>
      <c r="Q89" s="588"/>
      <c r="R89" s="526"/>
      <c r="S89" s="531"/>
      <c r="T89" s="531"/>
      <c r="U89" s="531"/>
      <c r="V89" s="533"/>
      <c r="W89" s="528"/>
      <c r="X89" s="528"/>
      <c r="Y89" s="534"/>
      <c r="Z89" s="535"/>
      <c r="AA89" s="536"/>
      <c r="AB89" s="535"/>
      <c r="AC89" s="535"/>
      <c r="AD89" s="537"/>
      <c r="AE89" s="535"/>
      <c r="AF89" s="535"/>
      <c r="AG89" s="536"/>
      <c r="AH89" s="536"/>
      <c r="AI89" s="536"/>
      <c r="AJ89" s="538"/>
      <c r="AK89" s="536"/>
      <c r="AL89" s="536"/>
      <c r="AM89" s="536"/>
      <c r="AN89" s="538"/>
    </row>
    <row r="90" s="520" customFormat="1" ht="18.5" customHeight="1" spans="1:40">
      <c r="A90" s="557">
        <v>85</v>
      </c>
      <c r="B90" s="558" t="s">
        <v>812</v>
      </c>
      <c r="C90" s="559" t="s">
        <v>795</v>
      </c>
      <c r="D90" s="560" t="s">
        <v>796</v>
      </c>
      <c r="E90" s="561" t="s">
        <v>728</v>
      </c>
      <c r="F90" s="562">
        <v>1</v>
      </c>
      <c r="G90" s="563">
        <v>43329</v>
      </c>
      <c r="H90" s="563">
        <v>43329</v>
      </c>
      <c r="I90" s="576">
        <v>1551.72</v>
      </c>
      <c r="J90" s="576">
        <v>46.55</v>
      </c>
      <c r="K90" s="582"/>
      <c r="L90" s="583"/>
      <c r="M90" s="583"/>
      <c r="N90" s="584">
        <v>100</v>
      </c>
      <c r="O90" s="580">
        <v>114.82</v>
      </c>
      <c r="P90" s="581"/>
      <c r="Q90" s="588"/>
      <c r="R90" s="526"/>
      <c r="S90" s="531"/>
      <c r="T90" s="531"/>
      <c r="U90" s="531"/>
      <c r="V90" s="533"/>
      <c r="W90" s="528"/>
      <c r="X90" s="528"/>
      <c r="Y90" s="534"/>
      <c r="Z90" s="535"/>
      <c r="AA90" s="536"/>
      <c r="AB90" s="535"/>
      <c r="AC90" s="535"/>
      <c r="AD90" s="537"/>
      <c r="AE90" s="535"/>
      <c r="AF90" s="535"/>
      <c r="AG90" s="536"/>
      <c r="AH90" s="536"/>
      <c r="AI90" s="536"/>
      <c r="AJ90" s="538"/>
      <c r="AK90" s="536"/>
      <c r="AL90" s="536"/>
      <c r="AM90" s="536"/>
      <c r="AN90" s="538"/>
    </row>
    <row r="91" s="520" customFormat="1" ht="18.5" customHeight="1" spans="1:40">
      <c r="A91" s="557">
        <v>86</v>
      </c>
      <c r="B91" s="558" t="s">
        <v>813</v>
      </c>
      <c r="C91" s="559" t="s">
        <v>795</v>
      </c>
      <c r="D91" s="560" t="s">
        <v>796</v>
      </c>
      <c r="E91" s="561" t="s">
        <v>728</v>
      </c>
      <c r="F91" s="562">
        <v>1</v>
      </c>
      <c r="G91" s="563">
        <v>43329</v>
      </c>
      <c r="H91" s="563">
        <v>43329</v>
      </c>
      <c r="I91" s="576">
        <v>1551.72</v>
      </c>
      <c r="J91" s="576">
        <v>46.55</v>
      </c>
      <c r="K91" s="582"/>
      <c r="L91" s="583"/>
      <c r="M91" s="583"/>
      <c r="N91" s="584">
        <v>100</v>
      </c>
      <c r="O91" s="580">
        <v>114.82</v>
      </c>
      <c r="P91" s="581"/>
      <c r="Q91" s="588"/>
      <c r="R91" s="526"/>
      <c r="S91" s="531"/>
      <c r="T91" s="531"/>
      <c r="U91" s="531"/>
      <c r="V91" s="533"/>
      <c r="W91" s="528"/>
      <c r="X91" s="528"/>
      <c r="Y91" s="534"/>
      <c r="Z91" s="535"/>
      <c r="AA91" s="536"/>
      <c r="AB91" s="535"/>
      <c r="AC91" s="535"/>
      <c r="AD91" s="537"/>
      <c r="AE91" s="535"/>
      <c r="AF91" s="535"/>
      <c r="AG91" s="536"/>
      <c r="AH91" s="536"/>
      <c r="AI91" s="536"/>
      <c r="AJ91" s="538"/>
      <c r="AK91" s="536"/>
      <c r="AL91" s="536"/>
      <c r="AM91" s="536"/>
      <c r="AN91" s="538"/>
    </row>
    <row r="92" s="520" customFormat="1" ht="18.5" customHeight="1" spans="1:40">
      <c r="A92" s="557">
        <v>87</v>
      </c>
      <c r="B92" s="558" t="s">
        <v>814</v>
      </c>
      <c r="C92" s="559" t="s">
        <v>795</v>
      </c>
      <c r="D92" s="560" t="s">
        <v>796</v>
      </c>
      <c r="E92" s="561" t="s">
        <v>728</v>
      </c>
      <c r="F92" s="562">
        <v>1</v>
      </c>
      <c r="G92" s="563">
        <v>43329</v>
      </c>
      <c r="H92" s="563">
        <v>43329</v>
      </c>
      <c r="I92" s="576">
        <v>1551.72</v>
      </c>
      <c r="J92" s="576">
        <v>46.55</v>
      </c>
      <c r="K92" s="582"/>
      <c r="L92" s="583"/>
      <c r="M92" s="583"/>
      <c r="N92" s="584">
        <v>100</v>
      </c>
      <c r="O92" s="580">
        <v>114.82</v>
      </c>
      <c r="P92" s="581"/>
      <c r="Q92" s="588"/>
      <c r="R92" s="526"/>
      <c r="S92" s="531"/>
      <c r="T92" s="531"/>
      <c r="U92" s="531"/>
      <c r="V92" s="533"/>
      <c r="W92" s="528"/>
      <c r="X92" s="528"/>
      <c r="Y92" s="534"/>
      <c r="Z92" s="535"/>
      <c r="AA92" s="536"/>
      <c r="AB92" s="535"/>
      <c r="AC92" s="535"/>
      <c r="AD92" s="537"/>
      <c r="AE92" s="535"/>
      <c r="AF92" s="535"/>
      <c r="AG92" s="536"/>
      <c r="AH92" s="536"/>
      <c r="AI92" s="536"/>
      <c r="AJ92" s="538"/>
      <c r="AK92" s="536"/>
      <c r="AL92" s="536"/>
      <c r="AM92" s="536"/>
      <c r="AN92" s="538"/>
    </row>
    <row r="93" s="520" customFormat="1" ht="18.5" customHeight="1" spans="1:40">
      <c r="A93" s="557">
        <v>88</v>
      </c>
      <c r="B93" s="558" t="s">
        <v>815</v>
      </c>
      <c r="C93" s="559" t="s">
        <v>795</v>
      </c>
      <c r="D93" s="560" t="s">
        <v>796</v>
      </c>
      <c r="E93" s="561" t="s">
        <v>728</v>
      </c>
      <c r="F93" s="562">
        <v>1</v>
      </c>
      <c r="G93" s="563">
        <v>43329</v>
      </c>
      <c r="H93" s="563">
        <v>43329</v>
      </c>
      <c r="I93" s="576">
        <v>1551.72</v>
      </c>
      <c r="J93" s="576">
        <v>46.55</v>
      </c>
      <c r="K93" s="582"/>
      <c r="L93" s="583"/>
      <c r="M93" s="583"/>
      <c r="N93" s="584">
        <v>100</v>
      </c>
      <c r="O93" s="580">
        <v>114.82</v>
      </c>
      <c r="P93" s="581"/>
      <c r="Q93" s="588"/>
      <c r="R93" s="526"/>
      <c r="S93" s="531"/>
      <c r="T93" s="531"/>
      <c r="U93" s="531"/>
      <c r="V93" s="533"/>
      <c r="W93" s="528"/>
      <c r="X93" s="528"/>
      <c r="Y93" s="534"/>
      <c r="Z93" s="535"/>
      <c r="AA93" s="536"/>
      <c r="AB93" s="535"/>
      <c r="AC93" s="535"/>
      <c r="AD93" s="537"/>
      <c r="AE93" s="535"/>
      <c r="AF93" s="535"/>
      <c r="AG93" s="536"/>
      <c r="AH93" s="536"/>
      <c r="AI93" s="536"/>
      <c r="AJ93" s="538"/>
      <c r="AK93" s="536"/>
      <c r="AL93" s="536"/>
      <c r="AM93" s="536"/>
      <c r="AN93" s="538"/>
    </row>
    <row r="94" s="520" customFormat="1" ht="18.5" customHeight="1" spans="1:40">
      <c r="A94" s="557">
        <v>89</v>
      </c>
      <c r="B94" s="558" t="s">
        <v>816</v>
      </c>
      <c r="C94" s="559" t="s">
        <v>817</v>
      </c>
      <c r="D94" s="560" t="s">
        <v>818</v>
      </c>
      <c r="E94" s="561" t="s">
        <v>728</v>
      </c>
      <c r="F94" s="562">
        <v>1</v>
      </c>
      <c r="G94" s="563">
        <v>43329</v>
      </c>
      <c r="H94" s="563">
        <v>43329</v>
      </c>
      <c r="I94" s="576">
        <v>706.89</v>
      </c>
      <c r="J94" s="576">
        <v>21.21</v>
      </c>
      <c r="K94" s="582"/>
      <c r="L94" s="583"/>
      <c r="M94" s="583"/>
      <c r="N94" s="584">
        <v>75</v>
      </c>
      <c r="O94" s="580">
        <v>253.61</v>
      </c>
      <c r="P94" s="581"/>
      <c r="Q94" s="588"/>
      <c r="R94" s="526"/>
      <c r="S94" s="531"/>
      <c r="T94" s="531"/>
      <c r="U94" s="531"/>
      <c r="V94" s="533"/>
      <c r="W94" s="528"/>
      <c r="X94" s="528"/>
      <c r="Y94" s="534"/>
      <c r="Z94" s="535"/>
      <c r="AA94" s="536"/>
      <c r="AB94" s="535"/>
      <c r="AC94" s="535"/>
      <c r="AD94" s="537"/>
      <c r="AE94" s="535"/>
      <c r="AF94" s="535"/>
      <c r="AG94" s="536"/>
      <c r="AH94" s="536"/>
      <c r="AI94" s="536"/>
      <c r="AJ94" s="538"/>
      <c r="AK94" s="536"/>
      <c r="AL94" s="536"/>
      <c r="AM94" s="536"/>
      <c r="AN94" s="538"/>
    </row>
    <row r="95" s="520" customFormat="1" ht="18.5" customHeight="1" spans="1:40">
      <c r="A95" s="557">
        <v>90</v>
      </c>
      <c r="B95" s="558" t="s">
        <v>819</v>
      </c>
      <c r="C95" s="559" t="s">
        <v>817</v>
      </c>
      <c r="D95" s="560" t="s">
        <v>818</v>
      </c>
      <c r="E95" s="561" t="s">
        <v>728</v>
      </c>
      <c r="F95" s="562">
        <v>1</v>
      </c>
      <c r="G95" s="563">
        <v>43329</v>
      </c>
      <c r="H95" s="563">
        <v>43329</v>
      </c>
      <c r="I95" s="576">
        <v>706.89</v>
      </c>
      <c r="J95" s="576">
        <v>21.21</v>
      </c>
      <c r="K95" s="582"/>
      <c r="L95" s="583"/>
      <c r="M95" s="583"/>
      <c r="N95" s="584">
        <v>75</v>
      </c>
      <c r="O95" s="580">
        <v>253.61</v>
      </c>
      <c r="P95" s="581"/>
      <c r="Q95" s="588"/>
      <c r="R95" s="526"/>
      <c r="S95" s="531"/>
      <c r="T95" s="531"/>
      <c r="U95" s="531"/>
      <c r="V95" s="533"/>
      <c r="W95" s="528"/>
      <c r="X95" s="528"/>
      <c r="Y95" s="534"/>
      <c r="Z95" s="535"/>
      <c r="AA95" s="536"/>
      <c r="AB95" s="535"/>
      <c r="AC95" s="535"/>
      <c r="AD95" s="537"/>
      <c r="AE95" s="535"/>
      <c r="AF95" s="535"/>
      <c r="AG95" s="536"/>
      <c r="AH95" s="536"/>
      <c r="AI95" s="536"/>
      <c r="AJ95" s="538"/>
      <c r="AK95" s="536"/>
      <c r="AL95" s="536"/>
      <c r="AM95" s="536"/>
      <c r="AN95" s="538"/>
    </row>
    <row r="96" s="520" customFormat="1" ht="18.5" customHeight="1" spans="1:40">
      <c r="A96" s="557">
        <v>91</v>
      </c>
      <c r="B96" s="558" t="s">
        <v>820</v>
      </c>
      <c r="C96" s="559" t="s">
        <v>817</v>
      </c>
      <c r="D96" s="560" t="s">
        <v>818</v>
      </c>
      <c r="E96" s="561" t="s">
        <v>728</v>
      </c>
      <c r="F96" s="562">
        <v>1</v>
      </c>
      <c r="G96" s="563">
        <v>43329</v>
      </c>
      <c r="H96" s="563">
        <v>43329</v>
      </c>
      <c r="I96" s="576">
        <v>706.89</v>
      </c>
      <c r="J96" s="576">
        <v>21.21</v>
      </c>
      <c r="K96" s="582"/>
      <c r="L96" s="583"/>
      <c r="M96" s="583"/>
      <c r="N96" s="584">
        <v>75</v>
      </c>
      <c r="O96" s="580">
        <v>253.61</v>
      </c>
      <c r="P96" s="581"/>
      <c r="Q96" s="588"/>
      <c r="R96" s="526"/>
      <c r="S96" s="531"/>
      <c r="T96" s="531"/>
      <c r="U96" s="531"/>
      <c r="V96" s="533"/>
      <c r="W96" s="528"/>
      <c r="X96" s="528"/>
      <c r="Y96" s="534"/>
      <c r="Z96" s="535"/>
      <c r="AA96" s="536"/>
      <c r="AB96" s="535"/>
      <c r="AC96" s="535"/>
      <c r="AD96" s="537"/>
      <c r="AE96" s="535"/>
      <c r="AF96" s="535"/>
      <c r="AG96" s="536"/>
      <c r="AH96" s="536"/>
      <c r="AI96" s="536"/>
      <c r="AJ96" s="538"/>
      <c r="AK96" s="536"/>
      <c r="AL96" s="536"/>
      <c r="AM96" s="536"/>
      <c r="AN96" s="538"/>
    </row>
    <row r="97" s="520" customFormat="1" ht="18.5" customHeight="1" spans="1:40">
      <c r="A97" s="557">
        <v>92</v>
      </c>
      <c r="B97" s="558" t="s">
        <v>821</v>
      </c>
      <c r="C97" s="559" t="s">
        <v>817</v>
      </c>
      <c r="D97" s="560" t="s">
        <v>818</v>
      </c>
      <c r="E97" s="561" t="s">
        <v>728</v>
      </c>
      <c r="F97" s="562">
        <v>1</v>
      </c>
      <c r="G97" s="563">
        <v>43329</v>
      </c>
      <c r="H97" s="563">
        <v>43329</v>
      </c>
      <c r="I97" s="576">
        <v>706.89</v>
      </c>
      <c r="J97" s="576">
        <v>21.21</v>
      </c>
      <c r="K97" s="582"/>
      <c r="L97" s="583"/>
      <c r="M97" s="583"/>
      <c r="N97" s="584">
        <v>75</v>
      </c>
      <c r="O97" s="580">
        <v>253.61</v>
      </c>
      <c r="P97" s="581"/>
      <c r="Q97" s="588"/>
      <c r="R97" s="526"/>
      <c r="S97" s="531"/>
      <c r="T97" s="531"/>
      <c r="U97" s="531"/>
      <c r="V97" s="533"/>
      <c r="W97" s="528"/>
      <c r="X97" s="528"/>
      <c r="Y97" s="534"/>
      <c r="Z97" s="535"/>
      <c r="AA97" s="536"/>
      <c r="AB97" s="535"/>
      <c r="AC97" s="535"/>
      <c r="AD97" s="537"/>
      <c r="AE97" s="535"/>
      <c r="AF97" s="535"/>
      <c r="AG97" s="536"/>
      <c r="AH97" s="536"/>
      <c r="AI97" s="536"/>
      <c r="AJ97" s="538"/>
      <c r="AK97" s="536"/>
      <c r="AL97" s="536"/>
      <c r="AM97" s="536"/>
      <c r="AN97" s="538"/>
    </row>
    <row r="98" s="520" customFormat="1" ht="18.5" customHeight="1" spans="1:40">
      <c r="A98" s="557">
        <v>93</v>
      </c>
      <c r="B98" s="558" t="s">
        <v>822</v>
      </c>
      <c r="C98" s="559" t="s">
        <v>817</v>
      </c>
      <c r="D98" s="560" t="s">
        <v>818</v>
      </c>
      <c r="E98" s="561" t="s">
        <v>728</v>
      </c>
      <c r="F98" s="562">
        <v>1</v>
      </c>
      <c r="G98" s="563">
        <v>43329</v>
      </c>
      <c r="H98" s="563">
        <v>43329</v>
      </c>
      <c r="I98" s="576">
        <v>706.89</v>
      </c>
      <c r="J98" s="576">
        <v>21.21</v>
      </c>
      <c r="K98" s="582"/>
      <c r="L98" s="583"/>
      <c r="M98" s="583"/>
      <c r="N98" s="584">
        <v>75</v>
      </c>
      <c r="O98" s="580">
        <v>253.61</v>
      </c>
      <c r="P98" s="581"/>
      <c r="Q98" s="588"/>
      <c r="R98" s="526"/>
      <c r="S98" s="531"/>
      <c r="T98" s="531"/>
      <c r="U98" s="531"/>
      <c r="V98" s="533"/>
      <c r="W98" s="528"/>
      <c r="X98" s="528"/>
      <c r="Y98" s="534"/>
      <c r="Z98" s="535"/>
      <c r="AA98" s="536"/>
      <c r="AB98" s="535"/>
      <c r="AC98" s="535"/>
      <c r="AD98" s="537"/>
      <c r="AE98" s="535"/>
      <c r="AF98" s="535"/>
      <c r="AG98" s="536"/>
      <c r="AH98" s="536"/>
      <c r="AI98" s="536"/>
      <c r="AJ98" s="538"/>
      <c r="AK98" s="536"/>
      <c r="AL98" s="536"/>
      <c r="AM98" s="536"/>
      <c r="AN98" s="538"/>
    </row>
    <row r="99" s="520" customFormat="1" ht="18.5" customHeight="1" spans="1:40">
      <c r="A99" s="557">
        <v>94</v>
      </c>
      <c r="B99" s="558" t="s">
        <v>823</v>
      </c>
      <c r="C99" s="559" t="s">
        <v>817</v>
      </c>
      <c r="D99" s="560" t="s">
        <v>818</v>
      </c>
      <c r="E99" s="561" t="s">
        <v>728</v>
      </c>
      <c r="F99" s="562">
        <v>1</v>
      </c>
      <c r="G99" s="563">
        <v>43329</v>
      </c>
      <c r="H99" s="563">
        <v>43329</v>
      </c>
      <c r="I99" s="576">
        <v>706.89</v>
      </c>
      <c r="J99" s="576">
        <v>21.21</v>
      </c>
      <c r="K99" s="582"/>
      <c r="L99" s="583"/>
      <c r="M99" s="583"/>
      <c r="N99" s="584">
        <v>75</v>
      </c>
      <c r="O99" s="580">
        <v>253.61</v>
      </c>
      <c r="P99" s="581"/>
      <c r="Q99" s="588"/>
      <c r="R99" s="526"/>
      <c r="S99" s="531"/>
      <c r="T99" s="531"/>
      <c r="U99" s="531"/>
      <c r="V99" s="533"/>
      <c r="W99" s="528"/>
      <c r="X99" s="528"/>
      <c r="Y99" s="534"/>
      <c r="Z99" s="535"/>
      <c r="AA99" s="536"/>
      <c r="AB99" s="535"/>
      <c r="AC99" s="535"/>
      <c r="AD99" s="537"/>
      <c r="AE99" s="535"/>
      <c r="AF99" s="535"/>
      <c r="AG99" s="536"/>
      <c r="AH99" s="536"/>
      <c r="AI99" s="536"/>
      <c r="AJ99" s="538"/>
      <c r="AK99" s="536"/>
      <c r="AL99" s="536"/>
      <c r="AM99" s="536"/>
      <c r="AN99" s="538"/>
    </row>
    <row r="100" s="520" customFormat="1" ht="18.5" customHeight="1" spans="1:40">
      <c r="A100" s="557">
        <v>95</v>
      </c>
      <c r="B100" s="558" t="s">
        <v>824</v>
      </c>
      <c r="C100" s="559" t="s">
        <v>817</v>
      </c>
      <c r="D100" s="560" t="s">
        <v>818</v>
      </c>
      <c r="E100" s="561" t="s">
        <v>728</v>
      </c>
      <c r="F100" s="562">
        <v>1</v>
      </c>
      <c r="G100" s="563">
        <v>43329</v>
      </c>
      <c r="H100" s="563">
        <v>43329</v>
      </c>
      <c r="I100" s="576">
        <v>706.89</v>
      </c>
      <c r="J100" s="576">
        <v>21.21</v>
      </c>
      <c r="K100" s="582"/>
      <c r="L100" s="583"/>
      <c r="M100" s="583"/>
      <c r="N100" s="584">
        <v>75</v>
      </c>
      <c r="O100" s="580">
        <v>253.61</v>
      </c>
      <c r="P100" s="581"/>
      <c r="Q100" s="588"/>
      <c r="R100" s="526"/>
      <c r="S100" s="531"/>
      <c r="T100" s="531"/>
      <c r="U100" s="531"/>
      <c r="V100" s="533"/>
      <c r="W100" s="528"/>
      <c r="X100" s="528"/>
      <c r="Y100" s="534"/>
      <c r="Z100" s="535"/>
      <c r="AA100" s="536"/>
      <c r="AB100" s="535"/>
      <c r="AC100" s="535"/>
      <c r="AD100" s="537"/>
      <c r="AE100" s="535"/>
      <c r="AF100" s="535"/>
      <c r="AG100" s="536"/>
      <c r="AH100" s="536"/>
      <c r="AI100" s="536"/>
      <c r="AJ100" s="538"/>
      <c r="AK100" s="536"/>
      <c r="AL100" s="536"/>
      <c r="AM100" s="536"/>
      <c r="AN100" s="538"/>
    </row>
    <row r="101" s="520" customFormat="1" ht="18.5" customHeight="1" spans="1:40">
      <c r="A101" s="557">
        <v>96</v>
      </c>
      <c r="B101" s="558" t="s">
        <v>825</v>
      </c>
      <c r="C101" s="559" t="s">
        <v>817</v>
      </c>
      <c r="D101" s="560" t="s">
        <v>818</v>
      </c>
      <c r="E101" s="561" t="s">
        <v>728</v>
      </c>
      <c r="F101" s="562">
        <v>1</v>
      </c>
      <c r="G101" s="563">
        <v>43329</v>
      </c>
      <c r="H101" s="563">
        <v>43329</v>
      </c>
      <c r="I101" s="576">
        <v>706.89</v>
      </c>
      <c r="J101" s="576">
        <v>21.21</v>
      </c>
      <c r="K101" s="582"/>
      <c r="L101" s="583"/>
      <c r="M101" s="583"/>
      <c r="N101" s="584">
        <v>75</v>
      </c>
      <c r="O101" s="580">
        <v>253.61</v>
      </c>
      <c r="P101" s="581"/>
      <c r="Q101" s="588"/>
      <c r="R101" s="526"/>
      <c r="S101" s="531"/>
      <c r="T101" s="531"/>
      <c r="U101" s="531"/>
      <c r="V101" s="533"/>
      <c r="W101" s="528"/>
      <c r="X101" s="528"/>
      <c r="Y101" s="534"/>
      <c r="Z101" s="535"/>
      <c r="AA101" s="536"/>
      <c r="AB101" s="535"/>
      <c r="AC101" s="535"/>
      <c r="AD101" s="537"/>
      <c r="AE101" s="535"/>
      <c r="AF101" s="535"/>
      <c r="AG101" s="536"/>
      <c r="AH101" s="536"/>
      <c r="AI101" s="536"/>
      <c r="AJ101" s="538"/>
      <c r="AK101" s="536"/>
      <c r="AL101" s="536"/>
      <c r="AM101" s="536"/>
      <c r="AN101" s="538"/>
    </row>
    <row r="102" s="520" customFormat="1" ht="18.5" customHeight="1" spans="1:40">
      <c r="A102" s="557">
        <v>97</v>
      </c>
      <c r="B102" s="558" t="s">
        <v>826</v>
      </c>
      <c r="C102" s="559" t="s">
        <v>817</v>
      </c>
      <c r="D102" s="560" t="s">
        <v>818</v>
      </c>
      <c r="E102" s="561" t="s">
        <v>728</v>
      </c>
      <c r="F102" s="562">
        <v>1</v>
      </c>
      <c r="G102" s="563">
        <v>43329</v>
      </c>
      <c r="H102" s="563">
        <v>43329</v>
      </c>
      <c r="I102" s="576">
        <v>706.89</v>
      </c>
      <c r="J102" s="576">
        <v>21.21</v>
      </c>
      <c r="K102" s="582"/>
      <c r="L102" s="583"/>
      <c r="M102" s="583"/>
      <c r="N102" s="584">
        <v>75</v>
      </c>
      <c r="O102" s="580">
        <v>253.61</v>
      </c>
      <c r="P102" s="581"/>
      <c r="Q102" s="588"/>
      <c r="R102" s="526"/>
      <c r="S102" s="531"/>
      <c r="T102" s="531"/>
      <c r="U102" s="531"/>
      <c r="V102" s="533"/>
      <c r="W102" s="528"/>
      <c r="X102" s="528"/>
      <c r="Y102" s="534"/>
      <c r="Z102" s="535"/>
      <c r="AA102" s="536"/>
      <c r="AB102" s="535"/>
      <c r="AC102" s="535"/>
      <c r="AD102" s="537"/>
      <c r="AE102" s="535"/>
      <c r="AF102" s="535"/>
      <c r="AG102" s="536"/>
      <c r="AH102" s="536"/>
      <c r="AI102" s="536"/>
      <c r="AJ102" s="538"/>
      <c r="AK102" s="536"/>
      <c r="AL102" s="536"/>
      <c r="AM102" s="536"/>
      <c r="AN102" s="538"/>
    </row>
    <row r="103" s="520" customFormat="1" ht="18.5" customHeight="1" spans="1:40">
      <c r="A103" s="557">
        <v>98</v>
      </c>
      <c r="B103" s="558" t="s">
        <v>827</v>
      </c>
      <c r="C103" s="559" t="s">
        <v>817</v>
      </c>
      <c r="D103" s="560" t="s">
        <v>818</v>
      </c>
      <c r="E103" s="561" t="s">
        <v>728</v>
      </c>
      <c r="F103" s="562">
        <v>1</v>
      </c>
      <c r="G103" s="563">
        <v>43329</v>
      </c>
      <c r="H103" s="563">
        <v>43329</v>
      </c>
      <c r="I103" s="576">
        <v>706.89</v>
      </c>
      <c r="J103" s="576">
        <v>21.21</v>
      </c>
      <c r="K103" s="582"/>
      <c r="L103" s="583"/>
      <c r="M103" s="583"/>
      <c r="N103" s="584">
        <v>75</v>
      </c>
      <c r="O103" s="580">
        <v>253.61</v>
      </c>
      <c r="P103" s="581"/>
      <c r="Q103" s="588"/>
      <c r="R103" s="526"/>
      <c r="S103" s="531"/>
      <c r="T103" s="531"/>
      <c r="U103" s="531"/>
      <c r="V103" s="533"/>
      <c r="W103" s="528"/>
      <c r="X103" s="528"/>
      <c r="Y103" s="534"/>
      <c r="Z103" s="535"/>
      <c r="AA103" s="536"/>
      <c r="AB103" s="535"/>
      <c r="AC103" s="535"/>
      <c r="AD103" s="537"/>
      <c r="AE103" s="535"/>
      <c r="AF103" s="535"/>
      <c r="AG103" s="536"/>
      <c r="AH103" s="536"/>
      <c r="AI103" s="536"/>
      <c r="AJ103" s="538"/>
      <c r="AK103" s="536"/>
      <c r="AL103" s="536"/>
      <c r="AM103" s="536"/>
      <c r="AN103" s="538"/>
    </row>
    <row r="104" s="520" customFormat="1" ht="18.5" customHeight="1" spans="1:40">
      <c r="A104" s="557">
        <v>99</v>
      </c>
      <c r="B104" s="558" t="s">
        <v>828</v>
      </c>
      <c r="C104" s="559" t="s">
        <v>817</v>
      </c>
      <c r="D104" s="560" t="s">
        <v>818</v>
      </c>
      <c r="E104" s="561" t="s">
        <v>728</v>
      </c>
      <c r="F104" s="562">
        <v>1</v>
      </c>
      <c r="G104" s="563">
        <v>43329</v>
      </c>
      <c r="H104" s="563">
        <v>43329</v>
      </c>
      <c r="I104" s="576">
        <v>706.89</v>
      </c>
      <c r="J104" s="576">
        <v>21.21</v>
      </c>
      <c r="K104" s="582"/>
      <c r="L104" s="583"/>
      <c r="M104" s="583"/>
      <c r="N104" s="584">
        <v>75</v>
      </c>
      <c r="O104" s="580">
        <v>253.61</v>
      </c>
      <c r="P104" s="581"/>
      <c r="Q104" s="588"/>
      <c r="R104" s="526"/>
      <c r="S104" s="531"/>
      <c r="T104" s="531"/>
      <c r="U104" s="531"/>
      <c r="V104" s="533"/>
      <c r="W104" s="528"/>
      <c r="X104" s="528"/>
      <c r="Y104" s="534"/>
      <c r="Z104" s="535"/>
      <c r="AA104" s="536"/>
      <c r="AB104" s="535"/>
      <c r="AC104" s="535"/>
      <c r="AD104" s="537"/>
      <c r="AE104" s="535"/>
      <c r="AF104" s="535"/>
      <c r="AG104" s="536"/>
      <c r="AH104" s="536"/>
      <c r="AI104" s="536"/>
      <c r="AJ104" s="538"/>
      <c r="AK104" s="536"/>
      <c r="AL104" s="536"/>
      <c r="AM104" s="536"/>
      <c r="AN104" s="538"/>
    </row>
    <row r="105" s="520" customFormat="1" ht="18.5" customHeight="1" spans="1:40">
      <c r="A105" s="557">
        <v>100</v>
      </c>
      <c r="B105" s="558" t="s">
        <v>829</v>
      </c>
      <c r="C105" s="559" t="s">
        <v>817</v>
      </c>
      <c r="D105" s="560" t="s">
        <v>818</v>
      </c>
      <c r="E105" s="561" t="s">
        <v>728</v>
      </c>
      <c r="F105" s="562">
        <v>1</v>
      </c>
      <c r="G105" s="563">
        <v>43329</v>
      </c>
      <c r="H105" s="563">
        <v>43329</v>
      </c>
      <c r="I105" s="576">
        <v>706.89</v>
      </c>
      <c r="J105" s="576">
        <v>21.21</v>
      </c>
      <c r="K105" s="582"/>
      <c r="L105" s="583"/>
      <c r="M105" s="583"/>
      <c r="N105" s="584">
        <v>75</v>
      </c>
      <c r="O105" s="580">
        <v>253.61</v>
      </c>
      <c r="P105" s="581"/>
      <c r="Q105" s="588"/>
      <c r="R105" s="526"/>
      <c r="S105" s="531"/>
      <c r="T105" s="531"/>
      <c r="U105" s="531"/>
      <c r="V105" s="533"/>
      <c r="W105" s="528"/>
      <c r="X105" s="528"/>
      <c r="Y105" s="534"/>
      <c r="Z105" s="535"/>
      <c r="AA105" s="536"/>
      <c r="AB105" s="535"/>
      <c r="AC105" s="535"/>
      <c r="AD105" s="537"/>
      <c r="AE105" s="535"/>
      <c r="AF105" s="535"/>
      <c r="AG105" s="536"/>
      <c r="AH105" s="536"/>
      <c r="AI105" s="536"/>
      <c r="AJ105" s="538"/>
      <c r="AK105" s="536"/>
      <c r="AL105" s="536"/>
      <c r="AM105" s="536"/>
      <c r="AN105" s="538"/>
    </row>
    <row r="106" s="520" customFormat="1" ht="18.5" customHeight="1" spans="1:40">
      <c r="A106" s="557">
        <v>101</v>
      </c>
      <c r="B106" s="558" t="s">
        <v>830</v>
      </c>
      <c r="C106" s="559" t="s">
        <v>817</v>
      </c>
      <c r="D106" s="560" t="s">
        <v>818</v>
      </c>
      <c r="E106" s="561" t="s">
        <v>728</v>
      </c>
      <c r="F106" s="562">
        <v>1</v>
      </c>
      <c r="G106" s="563">
        <v>43329</v>
      </c>
      <c r="H106" s="563">
        <v>43329</v>
      </c>
      <c r="I106" s="576">
        <v>706.89</v>
      </c>
      <c r="J106" s="576">
        <v>21.21</v>
      </c>
      <c r="K106" s="582"/>
      <c r="L106" s="583"/>
      <c r="M106" s="583"/>
      <c r="N106" s="584">
        <v>75</v>
      </c>
      <c r="O106" s="580">
        <v>253.61</v>
      </c>
      <c r="P106" s="581"/>
      <c r="Q106" s="588"/>
      <c r="R106" s="526"/>
      <c r="S106" s="531"/>
      <c r="T106" s="531"/>
      <c r="U106" s="531"/>
      <c r="V106" s="533"/>
      <c r="W106" s="528"/>
      <c r="X106" s="528"/>
      <c r="Y106" s="534"/>
      <c r="Z106" s="535"/>
      <c r="AA106" s="536"/>
      <c r="AB106" s="535"/>
      <c r="AC106" s="535"/>
      <c r="AD106" s="537"/>
      <c r="AE106" s="535"/>
      <c r="AF106" s="535"/>
      <c r="AG106" s="536"/>
      <c r="AH106" s="536"/>
      <c r="AI106" s="536"/>
      <c r="AJ106" s="538"/>
      <c r="AK106" s="536"/>
      <c r="AL106" s="536"/>
      <c r="AM106" s="536"/>
      <c r="AN106" s="538"/>
    </row>
    <row r="107" s="520" customFormat="1" ht="18.5" customHeight="1" spans="1:40">
      <c r="A107" s="557">
        <v>102</v>
      </c>
      <c r="B107" s="558" t="s">
        <v>831</v>
      </c>
      <c r="C107" s="559" t="s">
        <v>817</v>
      </c>
      <c r="D107" s="560" t="s">
        <v>818</v>
      </c>
      <c r="E107" s="561" t="s">
        <v>728</v>
      </c>
      <c r="F107" s="562">
        <v>1</v>
      </c>
      <c r="G107" s="563">
        <v>43329</v>
      </c>
      <c r="H107" s="563">
        <v>43329</v>
      </c>
      <c r="I107" s="576">
        <v>706.89</v>
      </c>
      <c r="J107" s="576">
        <v>21.21</v>
      </c>
      <c r="K107" s="582"/>
      <c r="L107" s="583"/>
      <c r="M107" s="583"/>
      <c r="N107" s="584">
        <v>75</v>
      </c>
      <c r="O107" s="580">
        <v>253.61</v>
      </c>
      <c r="P107" s="581"/>
      <c r="Q107" s="588"/>
      <c r="R107" s="526"/>
      <c r="S107" s="531"/>
      <c r="T107" s="531"/>
      <c r="U107" s="531"/>
      <c r="V107" s="533"/>
      <c r="W107" s="528"/>
      <c r="X107" s="528"/>
      <c r="Y107" s="534"/>
      <c r="Z107" s="535"/>
      <c r="AA107" s="536"/>
      <c r="AB107" s="535"/>
      <c r="AC107" s="535"/>
      <c r="AD107" s="537"/>
      <c r="AE107" s="535"/>
      <c r="AF107" s="535"/>
      <c r="AG107" s="536"/>
      <c r="AH107" s="536"/>
      <c r="AI107" s="536"/>
      <c r="AJ107" s="538"/>
      <c r="AK107" s="536"/>
      <c r="AL107" s="536"/>
      <c r="AM107" s="536"/>
      <c r="AN107" s="538"/>
    </row>
    <row r="108" s="520" customFormat="1" ht="18.5" customHeight="1" spans="1:40">
      <c r="A108" s="557">
        <v>103</v>
      </c>
      <c r="B108" s="558" t="s">
        <v>832</v>
      </c>
      <c r="C108" s="559" t="s">
        <v>817</v>
      </c>
      <c r="D108" s="560" t="s">
        <v>818</v>
      </c>
      <c r="E108" s="561" t="s">
        <v>728</v>
      </c>
      <c r="F108" s="562">
        <v>1</v>
      </c>
      <c r="G108" s="563">
        <v>43329</v>
      </c>
      <c r="H108" s="563">
        <v>43329</v>
      </c>
      <c r="I108" s="576">
        <v>706.89</v>
      </c>
      <c r="J108" s="576">
        <v>21.21</v>
      </c>
      <c r="K108" s="582"/>
      <c r="L108" s="583"/>
      <c r="M108" s="583"/>
      <c r="N108" s="584">
        <v>75</v>
      </c>
      <c r="O108" s="580">
        <v>253.61</v>
      </c>
      <c r="P108" s="581"/>
      <c r="Q108" s="588"/>
      <c r="R108" s="526"/>
      <c r="S108" s="531"/>
      <c r="T108" s="531"/>
      <c r="U108" s="531"/>
      <c r="V108" s="533"/>
      <c r="W108" s="528"/>
      <c r="X108" s="528"/>
      <c r="Y108" s="534"/>
      <c r="Z108" s="535"/>
      <c r="AA108" s="536"/>
      <c r="AB108" s="535"/>
      <c r="AC108" s="535"/>
      <c r="AD108" s="537"/>
      <c r="AE108" s="535"/>
      <c r="AF108" s="535"/>
      <c r="AG108" s="536"/>
      <c r="AH108" s="536"/>
      <c r="AI108" s="536"/>
      <c r="AJ108" s="538"/>
      <c r="AK108" s="536"/>
      <c r="AL108" s="536"/>
      <c r="AM108" s="536"/>
      <c r="AN108" s="538"/>
    </row>
    <row r="109" s="520" customFormat="1" ht="18.5" customHeight="1" spans="1:40">
      <c r="A109" s="557">
        <v>104</v>
      </c>
      <c r="B109" s="558" t="s">
        <v>833</v>
      </c>
      <c r="C109" s="559" t="s">
        <v>817</v>
      </c>
      <c r="D109" s="560" t="s">
        <v>818</v>
      </c>
      <c r="E109" s="561" t="s">
        <v>728</v>
      </c>
      <c r="F109" s="562">
        <v>1</v>
      </c>
      <c r="G109" s="563">
        <v>43329</v>
      </c>
      <c r="H109" s="563">
        <v>43329</v>
      </c>
      <c r="I109" s="576">
        <v>706.89</v>
      </c>
      <c r="J109" s="576">
        <v>21.21</v>
      </c>
      <c r="K109" s="582"/>
      <c r="L109" s="583"/>
      <c r="M109" s="583"/>
      <c r="N109" s="584">
        <v>75</v>
      </c>
      <c r="O109" s="580">
        <v>253.61</v>
      </c>
      <c r="P109" s="581"/>
      <c r="Q109" s="588"/>
      <c r="R109" s="526"/>
      <c r="S109" s="531"/>
      <c r="T109" s="531"/>
      <c r="U109" s="531"/>
      <c r="V109" s="533"/>
      <c r="W109" s="528"/>
      <c r="X109" s="528"/>
      <c r="Y109" s="534"/>
      <c r="Z109" s="535"/>
      <c r="AA109" s="536"/>
      <c r="AB109" s="535"/>
      <c r="AC109" s="535"/>
      <c r="AD109" s="537"/>
      <c r="AE109" s="535"/>
      <c r="AF109" s="535"/>
      <c r="AG109" s="536"/>
      <c r="AH109" s="536"/>
      <c r="AI109" s="536"/>
      <c r="AJ109" s="538"/>
      <c r="AK109" s="536"/>
      <c r="AL109" s="536"/>
      <c r="AM109" s="536"/>
      <c r="AN109" s="538"/>
    </row>
    <row r="110" s="520" customFormat="1" ht="18.5" customHeight="1" spans="1:40">
      <c r="A110" s="557">
        <v>105</v>
      </c>
      <c r="B110" s="558" t="s">
        <v>834</v>
      </c>
      <c r="C110" s="559" t="s">
        <v>817</v>
      </c>
      <c r="D110" s="560" t="s">
        <v>818</v>
      </c>
      <c r="E110" s="561" t="s">
        <v>728</v>
      </c>
      <c r="F110" s="562">
        <v>1</v>
      </c>
      <c r="G110" s="563">
        <v>43329</v>
      </c>
      <c r="H110" s="563">
        <v>43329</v>
      </c>
      <c r="I110" s="576">
        <v>706.89</v>
      </c>
      <c r="J110" s="576">
        <v>21.21</v>
      </c>
      <c r="K110" s="582"/>
      <c r="L110" s="583"/>
      <c r="M110" s="583"/>
      <c r="N110" s="584">
        <v>75</v>
      </c>
      <c r="O110" s="580">
        <v>253.61</v>
      </c>
      <c r="P110" s="581"/>
      <c r="Q110" s="588"/>
      <c r="R110" s="526"/>
      <c r="S110" s="531"/>
      <c r="T110" s="531"/>
      <c r="U110" s="531"/>
      <c r="V110" s="533"/>
      <c r="W110" s="528"/>
      <c r="X110" s="528"/>
      <c r="Y110" s="534"/>
      <c r="Z110" s="535"/>
      <c r="AA110" s="536"/>
      <c r="AB110" s="535"/>
      <c r="AC110" s="535"/>
      <c r="AD110" s="537"/>
      <c r="AE110" s="535"/>
      <c r="AF110" s="535"/>
      <c r="AG110" s="536"/>
      <c r="AH110" s="536"/>
      <c r="AI110" s="536"/>
      <c r="AJ110" s="538"/>
      <c r="AK110" s="536"/>
      <c r="AL110" s="536"/>
      <c r="AM110" s="536"/>
      <c r="AN110" s="538"/>
    </row>
    <row r="111" s="520" customFormat="1" ht="18.5" customHeight="1" spans="1:40">
      <c r="A111" s="557">
        <v>106</v>
      </c>
      <c r="B111" s="558" t="s">
        <v>835</v>
      </c>
      <c r="C111" s="559" t="s">
        <v>817</v>
      </c>
      <c r="D111" s="560" t="s">
        <v>818</v>
      </c>
      <c r="E111" s="561" t="s">
        <v>728</v>
      </c>
      <c r="F111" s="562">
        <v>1</v>
      </c>
      <c r="G111" s="563">
        <v>43329</v>
      </c>
      <c r="H111" s="563">
        <v>43329</v>
      </c>
      <c r="I111" s="576">
        <v>706.89</v>
      </c>
      <c r="J111" s="576">
        <v>21.21</v>
      </c>
      <c r="K111" s="582"/>
      <c r="L111" s="583"/>
      <c r="M111" s="583"/>
      <c r="N111" s="584">
        <v>75</v>
      </c>
      <c r="O111" s="580">
        <v>253.61</v>
      </c>
      <c r="P111" s="581"/>
      <c r="Q111" s="588"/>
      <c r="R111" s="526"/>
      <c r="S111" s="531"/>
      <c r="T111" s="531"/>
      <c r="U111" s="531"/>
      <c r="V111" s="533"/>
      <c r="W111" s="528"/>
      <c r="X111" s="528"/>
      <c r="Y111" s="534"/>
      <c r="Z111" s="535"/>
      <c r="AA111" s="536"/>
      <c r="AB111" s="535"/>
      <c r="AC111" s="535"/>
      <c r="AD111" s="537"/>
      <c r="AE111" s="535"/>
      <c r="AF111" s="535"/>
      <c r="AG111" s="536"/>
      <c r="AH111" s="536"/>
      <c r="AI111" s="536"/>
      <c r="AJ111" s="538"/>
      <c r="AK111" s="536"/>
      <c r="AL111" s="536"/>
      <c r="AM111" s="536"/>
      <c r="AN111" s="538"/>
    </row>
    <row r="112" s="520" customFormat="1" ht="18.5" customHeight="1" spans="1:40">
      <c r="A112" s="557">
        <v>107</v>
      </c>
      <c r="B112" s="558" t="s">
        <v>836</v>
      </c>
      <c r="C112" s="559" t="s">
        <v>817</v>
      </c>
      <c r="D112" s="560" t="s">
        <v>818</v>
      </c>
      <c r="E112" s="561" t="s">
        <v>728</v>
      </c>
      <c r="F112" s="562">
        <v>1</v>
      </c>
      <c r="G112" s="563">
        <v>43329</v>
      </c>
      <c r="H112" s="563">
        <v>43329</v>
      </c>
      <c r="I112" s="576">
        <v>706.89</v>
      </c>
      <c r="J112" s="576">
        <v>21.21</v>
      </c>
      <c r="K112" s="582"/>
      <c r="L112" s="583"/>
      <c r="M112" s="583"/>
      <c r="N112" s="584">
        <v>75</v>
      </c>
      <c r="O112" s="580">
        <v>253.61</v>
      </c>
      <c r="P112" s="581"/>
      <c r="Q112" s="588"/>
      <c r="R112" s="526"/>
      <c r="S112" s="531"/>
      <c r="T112" s="531"/>
      <c r="U112" s="531"/>
      <c r="V112" s="533"/>
      <c r="W112" s="528"/>
      <c r="X112" s="528"/>
      <c r="Y112" s="534"/>
      <c r="Z112" s="535"/>
      <c r="AA112" s="536"/>
      <c r="AB112" s="535"/>
      <c r="AC112" s="535"/>
      <c r="AD112" s="537"/>
      <c r="AE112" s="535"/>
      <c r="AF112" s="535"/>
      <c r="AG112" s="536"/>
      <c r="AH112" s="536"/>
      <c r="AI112" s="536"/>
      <c r="AJ112" s="538"/>
      <c r="AK112" s="536"/>
      <c r="AL112" s="536"/>
      <c r="AM112" s="536"/>
      <c r="AN112" s="538"/>
    </row>
    <row r="113" s="520" customFormat="1" ht="18.5" customHeight="1" spans="1:40">
      <c r="A113" s="557">
        <v>108</v>
      </c>
      <c r="B113" s="558" t="s">
        <v>837</v>
      </c>
      <c r="C113" s="559" t="s">
        <v>817</v>
      </c>
      <c r="D113" s="560" t="s">
        <v>818</v>
      </c>
      <c r="E113" s="561" t="s">
        <v>728</v>
      </c>
      <c r="F113" s="562">
        <v>1</v>
      </c>
      <c r="G113" s="563">
        <v>43329</v>
      </c>
      <c r="H113" s="563">
        <v>43329</v>
      </c>
      <c r="I113" s="576">
        <v>706.89</v>
      </c>
      <c r="J113" s="576">
        <v>21.21</v>
      </c>
      <c r="K113" s="582"/>
      <c r="L113" s="583"/>
      <c r="M113" s="583"/>
      <c r="N113" s="584">
        <v>75</v>
      </c>
      <c r="O113" s="580">
        <v>253.61</v>
      </c>
      <c r="P113" s="581"/>
      <c r="Q113" s="588"/>
      <c r="R113" s="526"/>
      <c r="S113" s="531"/>
      <c r="T113" s="531"/>
      <c r="U113" s="531"/>
      <c r="V113" s="533"/>
      <c r="W113" s="528"/>
      <c r="X113" s="528"/>
      <c r="Y113" s="534"/>
      <c r="Z113" s="535"/>
      <c r="AA113" s="536"/>
      <c r="AB113" s="535"/>
      <c r="AC113" s="535"/>
      <c r="AD113" s="537"/>
      <c r="AE113" s="535"/>
      <c r="AF113" s="535"/>
      <c r="AG113" s="536"/>
      <c r="AH113" s="536"/>
      <c r="AI113" s="536"/>
      <c r="AJ113" s="538"/>
      <c r="AK113" s="536"/>
      <c r="AL113" s="536"/>
      <c r="AM113" s="536"/>
      <c r="AN113" s="538"/>
    </row>
    <row r="114" s="520" customFormat="1" ht="18.5" customHeight="1" spans="1:40">
      <c r="A114" s="557">
        <v>109</v>
      </c>
      <c r="B114" s="558" t="s">
        <v>838</v>
      </c>
      <c r="C114" s="559" t="s">
        <v>839</v>
      </c>
      <c r="D114" s="564" t="s">
        <v>783</v>
      </c>
      <c r="E114" s="561" t="s">
        <v>784</v>
      </c>
      <c r="F114" s="562">
        <v>1</v>
      </c>
      <c r="G114" s="563">
        <v>43329</v>
      </c>
      <c r="H114" s="563">
        <v>43329</v>
      </c>
      <c r="I114" s="576">
        <v>474.14</v>
      </c>
      <c r="J114" s="576">
        <v>14.22</v>
      </c>
      <c r="K114" s="582"/>
      <c r="L114" s="583"/>
      <c r="M114" s="583"/>
      <c r="N114" s="584">
        <v>40</v>
      </c>
      <c r="O114" s="580">
        <v>181.29</v>
      </c>
      <c r="P114" s="581"/>
      <c r="Q114" s="588"/>
      <c r="R114" s="526"/>
      <c r="S114" s="531"/>
      <c r="T114" s="531"/>
      <c r="U114" s="531"/>
      <c r="V114" s="533"/>
      <c r="W114" s="528"/>
      <c r="X114" s="528"/>
      <c r="Y114" s="534"/>
      <c r="Z114" s="535"/>
      <c r="AA114" s="536"/>
      <c r="AB114" s="535"/>
      <c r="AC114" s="535"/>
      <c r="AD114" s="537"/>
      <c r="AE114" s="535"/>
      <c r="AF114" s="535"/>
      <c r="AG114" s="536"/>
      <c r="AH114" s="536"/>
      <c r="AI114" s="536"/>
      <c r="AJ114" s="538"/>
      <c r="AK114" s="536"/>
      <c r="AL114" s="536"/>
      <c r="AM114" s="536"/>
      <c r="AN114" s="538"/>
    </row>
    <row r="115" s="520" customFormat="1" ht="18.5" customHeight="1" spans="1:40">
      <c r="A115" s="557">
        <v>110</v>
      </c>
      <c r="B115" s="558" t="s">
        <v>840</v>
      </c>
      <c r="C115" s="559" t="s">
        <v>839</v>
      </c>
      <c r="D115" s="564" t="s">
        <v>783</v>
      </c>
      <c r="E115" s="561" t="s">
        <v>784</v>
      </c>
      <c r="F115" s="562">
        <v>1</v>
      </c>
      <c r="G115" s="563">
        <v>43329</v>
      </c>
      <c r="H115" s="563">
        <v>43329</v>
      </c>
      <c r="I115" s="576">
        <v>474.14</v>
      </c>
      <c r="J115" s="576">
        <v>14.22</v>
      </c>
      <c r="K115" s="582"/>
      <c r="L115" s="583"/>
      <c r="M115" s="583"/>
      <c r="N115" s="584">
        <v>40</v>
      </c>
      <c r="O115" s="580">
        <v>181.29</v>
      </c>
      <c r="P115" s="581"/>
      <c r="Q115" s="588"/>
      <c r="R115" s="526"/>
      <c r="S115" s="531"/>
      <c r="T115" s="531"/>
      <c r="U115" s="531"/>
      <c r="V115" s="533"/>
      <c r="W115" s="528"/>
      <c r="X115" s="528"/>
      <c r="Y115" s="534"/>
      <c r="Z115" s="535"/>
      <c r="AA115" s="536"/>
      <c r="AB115" s="535"/>
      <c r="AC115" s="535"/>
      <c r="AD115" s="537"/>
      <c r="AE115" s="535"/>
      <c r="AF115" s="535"/>
      <c r="AG115" s="536"/>
      <c r="AH115" s="536"/>
      <c r="AI115" s="536"/>
      <c r="AJ115" s="538"/>
      <c r="AK115" s="536"/>
      <c r="AL115" s="536"/>
      <c r="AM115" s="536"/>
      <c r="AN115" s="538"/>
    </row>
    <row r="116" s="520" customFormat="1" ht="18.5" customHeight="1" spans="1:40">
      <c r="A116" s="557">
        <v>111</v>
      </c>
      <c r="B116" s="558" t="s">
        <v>841</v>
      </c>
      <c r="C116" s="559" t="s">
        <v>839</v>
      </c>
      <c r="D116" s="564" t="s">
        <v>783</v>
      </c>
      <c r="E116" s="561" t="s">
        <v>784</v>
      </c>
      <c r="F116" s="562">
        <v>1</v>
      </c>
      <c r="G116" s="563">
        <v>43329</v>
      </c>
      <c r="H116" s="563">
        <v>43329</v>
      </c>
      <c r="I116" s="576">
        <v>474.14</v>
      </c>
      <c r="J116" s="576">
        <v>14.22</v>
      </c>
      <c r="K116" s="582"/>
      <c r="L116" s="583"/>
      <c r="M116" s="583"/>
      <c r="N116" s="584">
        <v>40</v>
      </c>
      <c r="O116" s="580">
        <v>181.29</v>
      </c>
      <c r="P116" s="581"/>
      <c r="Q116" s="588"/>
      <c r="R116" s="526"/>
      <c r="S116" s="531"/>
      <c r="T116" s="531"/>
      <c r="U116" s="531"/>
      <c r="V116" s="533"/>
      <c r="W116" s="528"/>
      <c r="X116" s="528"/>
      <c r="Y116" s="534"/>
      <c r="Z116" s="535"/>
      <c r="AA116" s="536"/>
      <c r="AB116" s="535"/>
      <c r="AC116" s="535"/>
      <c r="AD116" s="537"/>
      <c r="AE116" s="535"/>
      <c r="AF116" s="535"/>
      <c r="AG116" s="536"/>
      <c r="AH116" s="536"/>
      <c r="AI116" s="536"/>
      <c r="AJ116" s="538"/>
      <c r="AK116" s="536"/>
      <c r="AL116" s="536"/>
      <c r="AM116" s="536"/>
      <c r="AN116" s="538"/>
    </row>
    <row r="117" s="520" customFormat="1" ht="18.5" customHeight="1" spans="1:40">
      <c r="A117" s="557">
        <v>112</v>
      </c>
      <c r="B117" s="558" t="s">
        <v>842</v>
      </c>
      <c r="C117" s="559" t="s">
        <v>839</v>
      </c>
      <c r="D117" s="564" t="s">
        <v>783</v>
      </c>
      <c r="E117" s="561" t="s">
        <v>784</v>
      </c>
      <c r="F117" s="562">
        <v>1</v>
      </c>
      <c r="G117" s="563">
        <v>43329</v>
      </c>
      <c r="H117" s="563">
        <v>43329</v>
      </c>
      <c r="I117" s="576">
        <v>474.14</v>
      </c>
      <c r="J117" s="576">
        <v>14.22</v>
      </c>
      <c r="K117" s="582"/>
      <c r="L117" s="583"/>
      <c r="M117" s="583"/>
      <c r="N117" s="584">
        <v>40</v>
      </c>
      <c r="O117" s="580">
        <v>181.29</v>
      </c>
      <c r="P117" s="581"/>
      <c r="Q117" s="588"/>
      <c r="R117" s="526"/>
      <c r="S117" s="531"/>
      <c r="T117" s="531"/>
      <c r="U117" s="531"/>
      <c r="V117" s="533"/>
      <c r="W117" s="528"/>
      <c r="X117" s="528"/>
      <c r="Y117" s="534"/>
      <c r="Z117" s="535"/>
      <c r="AA117" s="536"/>
      <c r="AB117" s="535"/>
      <c r="AC117" s="535"/>
      <c r="AD117" s="537"/>
      <c r="AE117" s="535"/>
      <c r="AF117" s="535"/>
      <c r="AG117" s="536"/>
      <c r="AH117" s="536"/>
      <c r="AI117" s="536"/>
      <c r="AJ117" s="538"/>
      <c r="AK117" s="536"/>
      <c r="AL117" s="536"/>
      <c r="AM117" s="536"/>
      <c r="AN117" s="538"/>
    </row>
    <row r="118" s="520" customFormat="1" ht="18.5" customHeight="1" spans="1:40">
      <c r="A118" s="557">
        <v>113</v>
      </c>
      <c r="B118" s="558" t="s">
        <v>843</v>
      </c>
      <c r="C118" s="559" t="s">
        <v>839</v>
      </c>
      <c r="D118" s="564" t="s">
        <v>783</v>
      </c>
      <c r="E118" s="561" t="s">
        <v>784</v>
      </c>
      <c r="F118" s="562">
        <v>1</v>
      </c>
      <c r="G118" s="563">
        <v>43329</v>
      </c>
      <c r="H118" s="563">
        <v>43329</v>
      </c>
      <c r="I118" s="576">
        <v>474.14</v>
      </c>
      <c r="J118" s="576">
        <v>14.22</v>
      </c>
      <c r="K118" s="582"/>
      <c r="L118" s="583"/>
      <c r="M118" s="583"/>
      <c r="N118" s="584">
        <v>40</v>
      </c>
      <c r="O118" s="580">
        <v>181.29</v>
      </c>
      <c r="P118" s="581"/>
      <c r="Q118" s="588"/>
      <c r="R118" s="526"/>
      <c r="S118" s="531"/>
      <c r="T118" s="531"/>
      <c r="U118" s="531"/>
      <c r="V118" s="533"/>
      <c r="W118" s="528"/>
      <c r="X118" s="528"/>
      <c r="Y118" s="534"/>
      <c r="Z118" s="535"/>
      <c r="AA118" s="536"/>
      <c r="AB118" s="535"/>
      <c r="AC118" s="535"/>
      <c r="AD118" s="537"/>
      <c r="AE118" s="535"/>
      <c r="AF118" s="535"/>
      <c r="AG118" s="536"/>
      <c r="AH118" s="536"/>
      <c r="AI118" s="536"/>
      <c r="AJ118" s="538"/>
      <c r="AK118" s="536"/>
      <c r="AL118" s="536"/>
      <c r="AM118" s="536"/>
      <c r="AN118" s="538"/>
    </row>
    <row r="119" s="520" customFormat="1" ht="18.5" customHeight="1" spans="1:40">
      <c r="A119" s="557">
        <v>114</v>
      </c>
      <c r="B119" s="558" t="s">
        <v>844</v>
      </c>
      <c r="C119" s="559" t="s">
        <v>839</v>
      </c>
      <c r="D119" s="564" t="s">
        <v>783</v>
      </c>
      <c r="E119" s="561" t="s">
        <v>784</v>
      </c>
      <c r="F119" s="562">
        <v>1</v>
      </c>
      <c r="G119" s="563">
        <v>43329</v>
      </c>
      <c r="H119" s="563">
        <v>43329</v>
      </c>
      <c r="I119" s="576">
        <v>474.14</v>
      </c>
      <c r="J119" s="576">
        <v>14.22</v>
      </c>
      <c r="K119" s="582"/>
      <c r="L119" s="583"/>
      <c r="M119" s="583"/>
      <c r="N119" s="584">
        <v>40</v>
      </c>
      <c r="O119" s="580">
        <v>181.29</v>
      </c>
      <c r="P119" s="581"/>
      <c r="Q119" s="588"/>
      <c r="R119" s="526"/>
      <c r="S119" s="531"/>
      <c r="T119" s="531"/>
      <c r="U119" s="531"/>
      <c r="V119" s="533"/>
      <c r="W119" s="528"/>
      <c r="X119" s="528"/>
      <c r="Y119" s="534"/>
      <c r="Z119" s="535"/>
      <c r="AA119" s="536"/>
      <c r="AB119" s="535"/>
      <c r="AC119" s="535"/>
      <c r="AD119" s="537"/>
      <c r="AE119" s="535"/>
      <c r="AF119" s="535"/>
      <c r="AG119" s="536"/>
      <c r="AH119" s="536"/>
      <c r="AI119" s="536"/>
      <c r="AJ119" s="538"/>
      <c r="AK119" s="536"/>
      <c r="AL119" s="536"/>
      <c r="AM119" s="536"/>
      <c r="AN119" s="538"/>
    </row>
    <row r="120" s="520" customFormat="1" ht="18.5" customHeight="1" spans="1:40">
      <c r="A120" s="557">
        <v>115</v>
      </c>
      <c r="B120" s="558" t="s">
        <v>845</v>
      </c>
      <c r="C120" s="559" t="s">
        <v>839</v>
      </c>
      <c r="D120" s="564" t="s">
        <v>783</v>
      </c>
      <c r="E120" s="561" t="s">
        <v>784</v>
      </c>
      <c r="F120" s="562">
        <v>1</v>
      </c>
      <c r="G120" s="563">
        <v>43329</v>
      </c>
      <c r="H120" s="563">
        <v>43329</v>
      </c>
      <c r="I120" s="576">
        <v>474.14</v>
      </c>
      <c r="J120" s="576">
        <v>14.22</v>
      </c>
      <c r="K120" s="582"/>
      <c r="L120" s="583"/>
      <c r="M120" s="583"/>
      <c r="N120" s="584">
        <v>40</v>
      </c>
      <c r="O120" s="580">
        <v>181.29</v>
      </c>
      <c r="P120" s="581"/>
      <c r="Q120" s="588"/>
      <c r="R120" s="526"/>
      <c r="S120" s="531"/>
      <c r="T120" s="531"/>
      <c r="U120" s="531"/>
      <c r="V120" s="533"/>
      <c r="W120" s="528"/>
      <c r="X120" s="528"/>
      <c r="Y120" s="534"/>
      <c r="Z120" s="535"/>
      <c r="AA120" s="536"/>
      <c r="AB120" s="535"/>
      <c r="AC120" s="535"/>
      <c r="AD120" s="537"/>
      <c r="AE120" s="535"/>
      <c r="AF120" s="535"/>
      <c r="AG120" s="536"/>
      <c r="AH120" s="536"/>
      <c r="AI120" s="536"/>
      <c r="AJ120" s="538"/>
      <c r="AK120" s="536"/>
      <c r="AL120" s="536"/>
      <c r="AM120" s="536"/>
      <c r="AN120" s="538"/>
    </row>
    <row r="121" s="520" customFormat="1" ht="18.5" customHeight="1" spans="1:40">
      <c r="A121" s="557">
        <v>116</v>
      </c>
      <c r="B121" s="558" t="s">
        <v>846</v>
      </c>
      <c r="C121" s="559" t="s">
        <v>839</v>
      </c>
      <c r="D121" s="564" t="s">
        <v>783</v>
      </c>
      <c r="E121" s="561" t="s">
        <v>784</v>
      </c>
      <c r="F121" s="562">
        <v>1</v>
      </c>
      <c r="G121" s="563">
        <v>43329</v>
      </c>
      <c r="H121" s="563">
        <v>43329</v>
      </c>
      <c r="I121" s="576">
        <v>474.14</v>
      </c>
      <c r="J121" s="576">
        <v>14.22</v>
      </c>
      <c r="K121" s="582"/>
      <c r="L121" s="583"/>
      <c r="M121" s="583"/>
      <c r="N121" s="584">
        <v>40</v>
      </c>
      <c r="O121" s="580">
        <v>181.29</v>
      </c>
      <c r="P121" s="581"/>
      <c r="Q121" s="588"/>
      <c r="R121" s="526"/>
      <c r="S121" s="531"/>
      <c r="T121" s="531"/>
      <c r="U121" s="531"/>
      <c r="V121" s="533"/>
      <c r="W121" s="528"/>
      <c r="X121" s="528"/>
      <c r="Y121" s="534"/>
      <c r="Z121" s="535"/>
      <c r="AA121" s="536"/>
      <c r="AB121" s="535"/>
      <c r="AC121" s="535"/>
      <c r="AD121" s="537"/>
      <c r="AE121" s="535"/>
      <c r="AF121" s="535"/>
      <c r="AG121" s="536"/>
      <c r="AH121" s="536"/>
      <c r="AI121" s="536"/>
      <c r="AJ121" s="538"/>
      <c r="AK121" s="536"/>
      <c r="AL121" s="536"/>
      <c r="AM121" s="536"/>
      <c r="AN121" s="538"/>
    </row>
    <row r="122" s="520" customFormat="1" ht="18.5" customHeight="1" spans="1:40">
      <c r="A122" s="557">
        <v>117</v>
      </c>
      <c r="B122" s="558" t="s">
        <v>847</v>
      </c>
      <c r="C122" s="559" t="s">
        <v>839</v>
      </c>
      <c r="D122" s="564" t="s">
        <v>783</v>
      </c>
      <c r="E122" s="561" t="s">
        <v>784</v>
      </c>
      <c r="F122" s="562">
        <v>1</v>
      </c>
      <c r="G122" s="563">
        <v>43329</v>
      </c>
      <c r="H122" s="563">
        <v>43329</v>
      </c>
      <c r="I122" s="576">
        <v>474.14</v>
      </c>
      <c r="J122" s="576">
        <v>14.22</v>
      </c>
      <c r="K122" s="582"/>
      <c r="L122" s="583"/>
      <c r="M122" s="583"/>
      <c r="N122" s="584">
        <v>40</v>
      </c>
      <c r="O122" s="580">
        <v>181.29</v>
      </c>
      <c r="P122" s="581"/>
      <c r="Q122" s="588"/>
      <c r="R122" s="526"/>
      <c r="S122" s="531"/>
      <c r="T122" s="531"/>
      <c r="U122" s="531"/>
      <c r="V122" s="533"/>
      <c r="W122" s="528"/>
      <c r="X122" s="528"/>
      <c r="Y122" s="534"/>
      <c r="Z122" s="535"/>
      <c r="AA122" s="536"/>
      <c r="AB122" s="535"/>
      <c r="AC122" s="535"/>
      <c r="AD122" s="537"/>
      <c r="AE122" s="535"/>
      <c r="AF122" s="535"/>
      <c r="AG122" s="536"/>
      <c r="AH122" s="536"/>
      <c r="AI122" s="536"/>
      <c r="AJ122" s="538"/>
      <c r="AK122" s="536"/>
      <c r="AL122" s="536"/>
      <c r="AM122" s="536"/>
      <c r="AN122" s="538"/>
    </row>
    <row r="123" s="520" customFormat="1" ht="18.5" customHeight="1" spans="1:40">
      <c r="A123" s="557">
        <v>118</v>
      </c>
      <c r="B123" s="558" t="s">
        <v>848</v>
      </c>
      <c r="C123" s="559" t="s">
        <v>839</v>
      </c>
      <c r="D123" s="564" t="s">
        <v>783</v>
      </c>
      <c r="E123" s="561" t="s">
        <v>784</v>
      </c>
      <c r="F123" s="562">
        <v>1</v>
      </c>
      <c r="G123" s="563">
        <v>43329</v>
      </c>
      <c r="H123" s="563">
        <v>43329</v>
      </c>
      <c r="I123" s="576">
        <v>474.14</v>
      </c>
      <c r="J123" s="576">
        <v>14.22</v>
      </c>
      <c r="K123" s="582"/>
      <c r="L123" s="583"/>
      <c r="M123" s="583"/>
      <c r="N123" s="584">
        <v>40</v>
      </c>
      <c r="O123" s="580">
        <v>181.29</v>
      </c>
      <c r="P123" s="581"/>
      <c r="Q123" s="588"/>
      <c r="R123" s="526"/>
      <c r="S123" s="531"/>
      <c r="T123" s="531"/>
      <c r="U123" s="531"/>
      <c r="V123" s="533"/>
      <c r="W123" s="528"/>
      <c r="X123" s="528"/>
      <c r="Y123" s="534"/>
      <c r="Z123" s="535"/>
      <c r="AA123" s="536"/>
      <c r="AB123" s="535"/>
      <c r="AC123" s="535"/>
      <c r="AD123" s="537"/>
      <c r="AE123" s="535"/>
      <c r="AF123" s="535"/>
      <c r="AG123" s="536"/>
      <c r="AH123" s="536"/>
      <c r="AI123" s="536"/>
      <c r="AJ123" s="538"/>
      <c r="AK123" s="536"/>
      <c r="AL123" s="536"/>
      <c r="AM123" s="536"/>
      <c r="AN123" s="538"/>
    </row>
    <row r="124" s="520" customFormat="1" ht="18.5" customHeight="1" spans="1:40">
      <c r="A124" s="557">
        <v>119</v>
      </c>
      <c r="B124" s="558" t="s">
        <v>849</v>
      </c>
      <c r="C124" s="559" t="s">
        <v>839</v>
      </c>
      <c r="D124" s="564" t="s">
        <v>783</v>
      </c>
      <c r="E124" s="561" t="s">
        <v>784</v>
      </c>
      <c r="F124" s="562">
        <v>1</v>
      </c>
      <c r="G124" s="563">
        <v>43329</v>
      </c>
      <c r="H124" s="563">
        <v>43329</v>
      </c>
      <c r="I124" s="576">
        <v>474.14</v>
      </c>
      <c r="J124" s="576">
        <v>14.22</v>
      </c>
      <c r="K124" s="582"/>
      <c r="L124" s="583"/>
      <c r="M124" s="583"/>
      <c r="N124" s="584">
        <v>40</v>
      </c>
      <c r="O124" s="580">
        <v>181.29</v>
      </c>
      <c r="P124" s="581"/>
      <c r="Q124" s="588"/>
      <c r="R124" s="526"/>
      <c r="S124" s="531"/>
      <c r="T124" s="531"/>
      <c r="U124" s="531"/>
      <c r="V124" s="533"/>
      <c r="W124" s="528"/>
      <c r="X124" s="528"/>
      <c r="Y124" s="534"/>
      <c r="Z124" s="535"/>
      <c r="AA124" s="536"/>
      <c r="AB124" s="535"/>
      <c r="AC124" s="535"/>
      <c r="AD124" s="537"/>
      <c r="AE124" s="535"/>
      <c r="AF124" s="535"/>
      <c r="AG124" s="536"/>
      <c r="AH124" s="536"/>
      <c r="AI124" s="536"/>
      <c r="AJ124" s="538"/>
      <c r="AK124" s="536"/>
      <c r="AL124" s="536"/>
      <c r="AM124" s="536"/>
      <c r="AN124" s="538"/>
    </row>
    <row r="125" s="520" customFormat="1" ht="18.5" customHeight="1" spans="1:40">
      <c r="A125" s="557">
        <v>120</v>
      </c>
      <c r="B125" s="558" t="s">
        <v>850</v>
      </c>
      <c r="C125" s="559" t="s">
        <v>839</v>
      </c>
      <c r="D125" s="564" t="s">
        <v>783</v>
      </c>
      <c r="E125" s="561" t="s">
        <v>784</v>
      </c>
      <c r="F125" s="562">
        <v>1</v>
      </c>
      <c r="G125" s="563">
        <v>43329</v>
      </c>
      <c r="H125" s="563">
        <v>43329</v>
      </c>
      <c r="I125" s="576">
        <v>474.14</v>
      </c>
      <c r="J125" s="576">
        <v>14.22</v>
      </c>
      <c r="K125" s="582"/>
      <c r="L125" s="583"/>
      <c r="M125" s="583"/>
      <c r="N125" s="584">
        <v>40</v>
      </c>
      <c r="O125" s="580">
        <v>181.29</v>
      </c>
      <c r="P125" s="581"/>
      <c r="Q125" s="588"/>
      <c r="R125" s="526"/>
      <c r="S125" s="531"/>
      <c r="T125" s="531"/>
      <c r="U125" s="531"/>
      <c r="V125" s="533"/>
      <c r="W125" s="528"/>
      <c r="X125" s="528"/>
      <c r="Y125" s="534"/>
      <c r="Z125" s="535"/>
      <c r="AA125" s="536"/>
      <c r="AB125" s="535"/>
      <c r="AC125" s="535"/>
      <c r="AD125" s="537"/>
      <c r="AE125" s="535"/>
      <c r="AF125" s="535"/>
      <c r="AG125" s="536"/>
      <c r="AH125" s="536"/>
      <c r="AI125" s="536"/>
      <c r="AJ125" s="538"/>
      <c r="AK125" s="536"/>
      <c r="AL125" s="536"/>
      <c r="AM125" s="536"/>
      <c r="AN125" s="538"/>
    </row>
    <row r="126" s="520" customFormat="1" ht="18.5" customHeight="1" spans="1:40">
      <c r="A126" s="557">
        <v>121</v>
      </c>
      <c r="B126" s="558" t="s">
        <v>851</v>
      </c>
      <c r="C126" s="559" t="s">
        <v>839</v>
      </c>
      <c r="D126" s="564" t="s">
        <v>783</v>
      </c>
      <c r="E126" s="561" t="s">
        <v>784</v>
      </c>
      <c r="F126" s="562">
        <v>1</v>
      </c>
      <c r="G126" s="563">
        <v>43329</v>
      </c>
      <c r="H126" s="563">
        <v>43329</v>
      </c>
      <c r="I126" s="576">
        <v>474.14</v>
      </c>
      <c r="J126" s="576">
        <v>14.22</v>
      </c>
      <c r="K126" s="582"/>
      <c r="L126" s="583"/>
      <c r="M126" s="583"/>
      <c r="N126" s="584">
        <v>40</v>
      </c>
      <c r="O126" s="580">
        <v>181.29</v>
      </c>
      <c r="P126" s="581"/>
      <c r="Q126" s="588"/>
      <c r="R126" s="526"/>
      <c r="S126" s="531"/>
      <c r="T126" s="531"/>
      <c r="U126" s="531"/>
      <c r="V126" s="533"/>
      <c r="W126" s="528"/>
      <c r="X126" s="528"/>
      <c r="Y126" s="534"/>
      <c r="Z126" s="535"/>
      <c r="AA126" s="536"/>
      <c r="AB126" s="535"/>
      <c r="AC126" s="535"/>
      <c r="AD126" s="537"/>
      <c r="AE126" s="535"/>
      <c r="AF126" s="535"/>
      <c r="AG126" s="536"/>
      <c r="AH126" s="536"/>
      <c r="AI126" s="536"/>
      <c r="AJ126" s="538"/>
      <c r="AK126" s="536"/>
      <c r="AL126" s="536"/>
      <c r="AM126" s="536"/>
      <c r="AN126" s="538"/>
    </row>
    <row r="127" s="520" customFormat="1" ht="18.5" customHeight="1" spans="1:40">
      <c r="A127" s="557">
        <v>122</v>
      </c>
      <c r="B127" s="558" t="s">
        <v>852</v>
      </c>
      <c r="C127" s="559" t="s">
        <v>839</v>
      </c>
      <c r="D127" s="564" t="s">
        <v>783</v>
      </c>
      <c r="E127" s="561" t="s">
        <v>784</v>
      </c>
      <c r="F127" s="562">
        <v>1</v>
      </c>
      <c r="G127" s="563">
        <v>43329</v>
      </c>
      <c r="H127" s="563">
        <v>43329</v>
      </c>
      <c r="I127" s="576">
        <v>474.14</v>
      </c>
      <c r="J127" s="576">
        <v>14.22</v>
      </c>
      <c r="K127" s="582"/>
      <c r="L127" s="583"/>
      <c r="M127" s="583"/>
      <c r="N127" s="584">
        <v>40</v>
      </c>
      <c r="O127" s="580">
        <v>181.29</v>
      </c>
      <c r="P127" s="581"/>
      <c r="Q127" s="588"/>
      <c r="R127" s="526"/>
      <c r="S127" s="531"/>
      <c r="T127" s="531"/>
      <c r="U127" s="531"/>
      <c r="V127" s="533"/>
      <c r="W127" s="528"/>
      <c r="X127" s="528"/>
      <c r="Y127" s="534"/>
      <c r="Z127" s="535"/>
      <c r="AA127" s="536"/>
      <c r="AB127" s="535"/>
      <c r="AC127" s="535"/>
      <c r="AD127" s="537"/>
      <c r="AE127" s="535"/>
      <c r="AF127" s="535"/>
      <c r="AG127" s="536"/>
      <c r="AH127" s="536"/>
      <c r="AI127" s="536"/>
      <c r="AJ127" s="538"/>
      <c r="AK127" s="536"/>
      <c r="AL127" s="536"/>
      <c r="AM127" s="536"/>
      <c r="AN127" s="538"/>
    </row>
    <row r="128" s="520" customFormat="1" ht="18.5" customHeight="1" spans="1:40">
      <c r="A128" s="557">
        <v>123</v>
      </c>
      <c r="B128" s="558" t="s">
        <v>853</v>
      </c>
      <c r="C128" s="559" t="s">
        <v>839</v>
      </c>
      <c r="D128" s="564" t="s">
        <v>783</v>
      </c>
      <c r="E128" s="561" t="s">
        <v>784</v>
      </c>
      <c r="F128" s="562">
        <v>1</v>
      </c>
      <c r="G128" s="563">
        <v>43329</v>
      </c>
      <c r="H128" s="563">
        <v>43329</v>
      </c>
      <c r="I128" s="576">
        <v>474.14</v>
      </c>
      <c r="J128" s="576">
        <v>14.22</v>
      </c>
      <c r="K128" s="582"/>
      <c r="L128" s="583"/>
      <c r="M128" s="583"/>
      <c r="N128" s="584">
        <v>40</v>
      </c>
      <c r="O128" s="580">
        <v>181.29</v>
      </c>
      <c r="P128" s="581"/>
      <c r="Q128" s="588"/>
      <c r="R128" s="526"/>
      <c r="S128" s="531"/>
      <c r="T128" s="531"/>
      <c r="U128" s="531"/>
      <c r="V128" s="533"/>
      <c r="W128" s="528"/>
      <c r="X128" s="528"/>
      <c r="Y128" s="534"/>
      <c r="Z128" s="535"/>
      <c r="AA128" s="536"/>
      <c r="AB128" s="535"/>
      <c r="AC128" s="535"/>
      <c r="AD128" s="537"/>
      <c r="AE128" s="535"/>
      <c r="AF128" s="535"/>
      <c r="AG128" s="536"/>
      <c r="AH128" s="536"/>
      <c r="AI128" s="536"/>
      <c r="AJ128" s="538"/>
      <c r="AK128" s="536"/>
      <c r="AL128" s="536"/>
      <c r="AM128" s="536"/>
      <c r="AN128" s="538"/>
    </row>
    <row r="129" s="520" customFormat="1" ht="18.5" customHeight="1" spans="1:40">
      <c r="A129" s="557">
        <v>124</v>
      </c>
      <c r="B129" s="558" t="s">
        <v>854</v>
      </c>
      <c r="C129" s="559" t="s">
        <v>839</v>
      </c>
      <c r="D129" s="564" t="s">
        <v>783</v>
      </c>
      <c r="E129" s="561" t="s">
        <v>784</v>
      </c>
      <c r="F129" s="562">
        <v>1</v>
      </c>
      <c r="G129" s="563">
        <v>43329</v>
      </c>
      <c r="H129" s="563">
        <v>43329</v>
      </c>
      <c r="I129" s="576">
        <v>474.14</v>
      </c>
      <c r="J129" s="576">
        <v>14.22</v>
      </c>
      <c r="K129" s="582"/>
      <c r="L129" s="583"/>
      <c r="M129" s="583"/>
      <c r="N129" s="584">
        <v>40</v>
      </c>
      <c r="O129" s="580">
        <v>181.29</v>
      </c>
      <c r="P129" s="581"/>
      <c r="Q129" s="588"/>
      <c r="R129" s="526"/>
      <c r="S129" s="531"/>
      <c r="T129" s="531"/>
      <c r="U129" s="531"/>
      <c r="V129" s="533"/>
      <c r="W129" s="528"/>
      <c r="X129" s="528"/>
      <c r="Y129" s="534"/>
      <c r="Z129" s="535"/>
      <c r="AA129" s="536"/>
      <c r="AB129" s="535"/>
      <c r="AC129" s="535"/>
      <c r="AD129" s="537"/>
      <c r="AE129" s="535"/>
      <c r="AF129" s="535"/>
      <c r="AG129" s="536"/>
      <c r="AH129" s="536"/>
      <c r="AI129" s="536"/>
      <c r="AJ129" s="538"/>
      <c r="AK129" s="536"/>
      <c r="AL129" s="536"/>
      <c r="AM129" s="536"/>
      <c r="AN129" s="538"/>
    </row>
    <row r="130" s="520" customFormat="1" ht="18.5" customHeight="1" spans="1:40">
      <c r="A130" s="557">
        <v>125</v>
      </c>
      <c r="B130" s="558" t="s">
        <v>855</v>
      </c>
      <c r="C130" s="559" t="s">
        <v>839</v>
      </c>
      <c r="D130" s="564" t="s">
        <v>783</v>
      </c>
      <c r="E130" s="561" t="s">
        <v>784</v>
      </c>
      <c r="F130" s="562">
        <v>1</v>
      </c>
      <c r="G130" s="563">
        <v>43329</v>
      </c>
      <c r="H130" s="563">
        <v>43329</v>
      </c>
      <c r="I130" s="576">
        <v>474.14</v>
      </c>
      <c r="J130" s="576">
        <v>14.22</v>
      </c>
      <c r="K130" s="582"/>
      <c r="L130" s="583"/>
      <c r="M130" s="583"/>
      <c r="N130" s="584">
        <v>40</v>
      </c>
      <c r="O130" s="580">
        <v>181.29</v>
      </c>
      <c r="P130" s="581"/>
      <c r="Q130" s="588"/>
      <c r="R130" s="526"/>
      <c r="S130" s="531"/>
      <c r="T130" s="531"/>
      <c r="U130" s="531"/>
      <c r="V130" s="533"/>
      <c r="W130" s="528"/>
      <c r="X130" s="528"/>
      <c r="Y130" s="534"/>
      <c r="Z130" s="535"/>
      <c r="AA130" s="536"/>
      <c r="AB130" s="535"/>
      <c r="AC130" s="535"/>
      <c r="AD130" s="537"/>
      <c r="AE130" s="535"/>
      <c r="AF130" s="535"/>
      <c r="AG130" s="536"/>
      <c r="AH130" s="536"/>
      <c r="AI130" s="536"/>
      <c r="AJ130" s="538"/>
      <c r="AK130" s="536"/>
      <c r="AL130" s="536"/>
      <c r="AM130" s="536"/>
      <c r="AN130" s="538"/>
    </row>
    <row r="131" s="520" customFormat="1" ht="18.5" customHeight="1" spans="1:40">
      <c r="A131" s="557">
        <v>126</v>
      </c>
      <c r="B131" s="558" t="s">
        <v>856</v>
      </c>
      <c r="C131" s="559" t="s">
        <v>839</v>
      </c>
      <c r="D131" s="564" t="s">
        <v>783</v>
      </c>
      <c r="E131" s="561" t="s">
        <v>784</v>
      </c>
      <c r="F131" s="562">
        <v>1</v>
      </c>
      <c r="G131" s="563">
        <v>43329</v>
      </c>
      <c r="H131" s="563">
        <v>43329</v>
      </c>
      <c r="I131" s="576">
        <v>474.14</v>
      </c>
      <c r="J131" s="576">
        <v>14.22</v>
      </c>
      <c r="K131" s="582"/>
      <c r="L131" s="583"/>
      <c r="M131" s="583"/>
      <c r="N131" s="584">
        <v>40</v>
      </c>
      <c r="O131" s="580">
        <v>181.29</v>
      </c>
      <c r="P131" s="581"/>
      <c r="Q131" s="588"/>
      <c r="R131" s="526"/>
      <c r="S131" s="531"/>
      <c r="T131" s="531"/>
      <c r="U131" s="531"/>
      <c r="V131" s="533"/>
      <c r="W131" s="528"/>
      <c r="X131" s="528"/>
      <c r="Y131" s="534"/>
      <c r="Z131" s="535"/>
      <c r="AA131" s="536"/>
      <c r="AB131" s="535"/>
      <c r="AC131" s="535"/>
      <c r="AD131" s="537"/>
      <c r="AE131" s="535"/>
      <c r="AF131" s="535"/>
      <c r="AG131" s="536"/>
      <c r="AH131" s="536"/>
      <c r="AI131" s="536"/>
      <c r="AJ131" s="538"/>
      <c r="AK131" s="536"/>
      <c r="AL131" s="536"/>
      <c r="AM131" s="536"/>
      <c r="AN131" s="538"/>
    </row>
    <row r="132" s="520" customFormat="1" ht="18.5" customHeight="1" spans="1:40">
      <c r="A132" s="557">
        <v>127</v>
      </c>
      <c r="B132" s="558" t="s">
        <v>857</v>
      </c>
      <c r="C132" s="559" t="s">
        <v>839</v>
      </c>
      <c r="D132" s="564" t="s">
        <v>783</v>
      </c>
      <c r="E132" s="561" t="s">
        <v>784</v>
      </c>
      <c r="F132" s="562">
        <v>1</v>
      </c>
      <c r="G132" s="563">
        <v>43329</v>
      </c>
      <c r="H132" s="563">
        <v>43329</v>
      </c>
      <c r="I132" s="576">
        <v>474.14</v>
      </c>
      <c r="J132" s="576">
        <v>14.22</v>
      </c>
      <c r="K132" s="582"/>
      <c r="L132" s="583"/>
      <c r="M132" s="583"/>
      <c r="N132" s="584">
        <v>40</v>
      </c>
      <c r="O132" s="580">
        <v>181.29</v>
      </c>
      <c r="P132" s="581"/>
      <c r="Q132" s="588"/>
      <c r="R132" s="526"/>
      <c r="S132" s="531"/>
      <c r="T132" s="531"/>
      <c r="U132" s="531"/>
      <c r="V132" s="533"/>
      <c r="W132" s="528"/>
      <c r="X132" s="528"/>
      <c r="Y132" s="534"/>
      <c r="Z132" s="535"/>
      <c r="AA132" s="536"/>
      <c r="AB132" s="535"/>
      <c r="AC132" s="535"/>
      <c r="AD132" s="537"/>
      <c r="AE132" s="535"/>
      <c r="AF132" s="535"/>
      <c r="AG132" s="536"/>
      <c r="AH132" s="536"/>
      <c r="AI132" s="536"/>
      <c r="AJ132" s="538"/>
      <c r="AK132" s="536"/>
      <c r="AL132" s="536"/>
      <c r="AM132" s="536"/>
      <c r="AN132" s="538"/>
    </row>
    <row r="133" s="520" customFormat="1" ht="18.5" customHeight="1" spans="1:40">
      <c r="A133" s="557">
        <v>128</v>
      </c>
      <c r="B133" s="558" t="s">
        <v>858</v>
      </c>
      <c r="C133" s="559" t="s">
        <v>839</v>
      </c>
      <c r="D133" s="564" t="s">
        <v>783</v>
      </c>
      <c r="E133" s="561" t="s">
        <v>784</v>
      </c>
      <c r="F133" s="562">
        <v>1</v>
      </c>
      <c r="G133" s="563">
        <v>43329</v>
      </c>
      <c r="H133" s="563">
        <v>43329</v>
      </c>
      <c r="I133" s="576">
        <v>474.14</v>
      </c>
      <c r="J133" s="576">
        <v>14.22</v>
      </c>
      <c r="K133" s="582"/>
      <c r="L133" s="583"/>
      <c r="M133" s="583"/>
      <c r="N133" s="584">
        <v>40</v>
      </c>
      <c r="O133" s="580">
        <v>181.29</v>
      </c>
      <c r="P133" s="581"/>
      <c r="Q133" s="588"/>
      <c r="R133" s="526"/>
      <c r="S133" s="531"/>
      <c r="T133" s="531"/>
      <c r="U133" s="531"/>
      <c r="V133" s="533"/>
      <c r="W133" s="528"/>
      <c r="X133" s="528"/>
      <c r="Y133" s="534"/>
      <c r="Z133" s="535"/>
      <c r="AA133" s="536"/>
      <c r="AB133" s="535"/>
      <c r="AC133" s="535"/>
      <c r="AD133" s="537"/>
      <c r="AE133" s="535"/>
      <c r="AF133" s="535"/>
      <c r="AG133" s="536"/>
      <c r="AH133" s="536"/>
      <c r="AI133" s="536"/>
      <c r="AJ133" s="538"/>
      <c r="AK133" s="536"/>
      <c r="AL133" s="536"/>
      <c r="AM133" s="536"/>
      <c r="AN133" s="538"/>
    </row>
    <row r="134" s="520" customFormat="1" ht="18.5" customHeight="1" spans="1:40">
      <c r="A134" s="557">
        <v>129</v>
      </c>
      <c r="B134" s="558" t="s">
        <v>859</v>
      </c>
      <c r="C134" s="559" t="s">
        <v>839</v>
      </c>
      <c r="D134" s="564" t="s">
        <v>783</v>
      </c>
      <c r="E134" s="561" t="s">
        <v>784</v>
      </c>
      <c r="F134" s="562">
        <v>1</v>
      </c>
      <c r="G134" s="563">
        <v>43329</v>
      </c>
      <c r="H134" s="563">
        <v>43329</v>
      </c>
      <c r="I134" s="576">
        <v>474.14</v>
      </c>
      <c r="J134" s="576">
        <v>14.22</v>
      </c>
      <c r="K134" s="582"/>
      <c r="L134" s="583"/>
      <c r="M134" s="583"/>
      <c r="N134" s="584">
        <v>40</v>
      </c>
      <c r="O134" s="580">
        <v>181.29</v>
      </c>
      <c r="P134" s="581"/>
      <c r="Q134" s="588"/>
      <c r="R134" s="526"/>
      <c r="S134" s="531"/>
      <c r="T134" s="531"/>
      <c r="U134" s="531"/>
      <c r="V134" s="533"/>
      <c r="W134" s="528"/>
      <c r="X134" s="528"/>
      <c r="Y134" s="534"/>
      <c r="Z134" s="535"/>
      <c r="AA134" s="536"/>
      <c r="AB134" s="535"/>
      <c r="AC134" s="535"/>
      <c r="AD134" s="537"/>
      <c r="AE134" s="535"/>
      <c r="AF134" s="535"/>
      <c r="AG134" s="536"/>
      <c r="AH134" s="536"/>
      <c r="AI134" s="536"/>
      <c r="AJ134" s="538"/>
      <c r="AK134" s="536"/>
      <c r="AL134" s="536"/>
      <c r="AM134" s="536"/>
      <c r="AN134" s="538"/>
    </row>
    <row r="135" s="520" customFormat="1" ht="18.5" customHeight="1" spans="1:40">
      <c r="A135" s="557">
        <v>130</v>
      </c>
      <c r="B135" s="558" t="s">
        <v>860</v>
      </c>
      <c r="C135" s="559" t="s">
        <v>839</v>
      </c>
      <c r="D135" s="564" t="s">
        <v>783</v>
      </c>
      <c r="E135" s="561" t="s">
        <v>784</v>
      </c>
      <c r="F135" s="562">
        <v>1</v>
      </c>
      <c r="G135" s="563">
        <v>43329</v>
      </c>
      <c r="H135" s="563">
        <v>43329</v>
      </c>
      <c r="I135" s="576">
        <v>474.14</v>
      </c>
      <c r="J135" s="576">
        <v>14.22</v>
      </c>
      <c r="K135" s="582"/>
      <c r="L135" s="583"/>
      <c r="M135" s="583"/>
      <c r="N135" s="584">
        <v>40</v>
      </c>
      <c r="O135" s="580">
        <v>181.29</v>
      </c>
      <c r="P135" s="581"/>
      <c r="Q135" s="588"/>
      <c r="R135" s="526"/>
      <c r="S135" s="531"/>
      <c r="T135" s="531"/>
      <c r="U135" s="531"/>
      <c r="V135" s="533"/>
      <c r="W135" s="528"/>
      <c r="X135" s="528"/>
      <c r="Y135" s="534"/>
      <c r="Z135" s="535"/>
      <c r="AA135" s="536"/>
      <c r="AB135" s="535"/>
      <c r="AC135" s="535"/>
      <c r="AD135" s="537"/>
      <c r="AE135" s="535"/>
      <c r="AF135" s="535"/>
      <c r="AG135" s="536"/>
      <c r="AH135" s="536"/>
      <c r="AI135" s="536"/>
      <c r="AJ135" s="538"/>
      <c r="AK135" s="536"/>
      <c r="AL135" s="536"/>
      <c r="AM135" s="536"/>
      <c r="AN135" s="538"/>
    </row>
    <row r="136" s="520" customFormat="1" ht="18.5" customHeight="1" spans="1:40">
      <c r="A136" s="557">
        <v>131</v>
      </c>
      <c r="B136" s="558" t="s">
        <v>861</v>
      </c>
      <c r="C136" s="559" t="s">
        <v>839</v>
      </c>
      <c r="D136" s="564" t="s">
        <v>783</v>
      </c>
      <c r="E136" s="561" t="s">
        <v>784</v>
      </c>
      <c r="F136" s="562">
        <v>1</v>
      </c>
      <c r="G136" s="563">
        <v>43329</v>
      </c>
      <c r="H136" s="563">
        <v>43329</v>
      </c>
      <c r="I136" s="576">
        <v>474.14</v>
      </c>
      <c r="J136" s="576">
        <v>14.22</v>
      </c>
      <c r="K136" s="582"/>
      <c r="L136" s="583"/>
      <c r="M136" s="583"/>
      <c r="N136" s="584">
        <v>40</v>
      </c>
      <c r="O136" s="580">
        <v>181.29</v>
      </c>
      <c r="P136" s="581"/>
      <c r="Q136" s="588"/>
      <c r="R136" s="526"/>
      <c r="S136" s="531"/>
      <c r="T136" s="531"/>
      <c r="U136" s="531"/>
      <c r="V136" s="533"/>
      <c r="W136" s="528"/>
      <c r="X136" s="528"/>
      <c r="Y136" s="534"/>
      <c r="Z136" s="535"/>
      <c r="AA136" s="536"/>
      <c r="AB136" s="535"/>
      <c r="AC136" s="535"/>
      <c r="AD136" s="537"/>
      <c r="AE136" s="535"/>
      <c r="AF136" s="535"/>
      <c r="AG136" s="536"/>
      <c r="AH136" s="536"/>
      <c r="AI136" s="536"/>
      <c r="AJ136" s="538"/>
      <c r="AK136" s="536"/>
      <c r="AL136" s="536"/>
      <c r="AM136" s="536"/>
      <c r="AN136" s="538"/>
    </row>
    <row r="137" s="520" customFormat="1" ht="18.5" customHeight="1" spans="1:40">
      <c r="A137" s="557">
        <v>132</v>
      </c>
      <c r="B137" s="558" t="s">
        <v>862</v>
      </c>
      <c r="C137" s="559" t="s">
        <v>839</v>
      </c>
      <c r="D137" s="564" t="s">
        <v>783</v>
      </c>
      <c r="E137" s="561" t="s">
        <v>784</v>
      </c>
      <c r="F137" s="562">
        <v>1</v>
      </c>
      <c r="G137" s="563">
        <v>43329</v>
      </c>
      <c r="H137" s="563">
        <v>43329</v>
      </c>
      <c r="I137" s="576">
        <v>474.14</v>
      </c>
      <c r="J137" s="576">
        <v>14.22</v>
      </c>
      <c r="K137" s="582"/>
      <c r="L137" s="583"/>
      <c r="M137" s="583"/>
      <c r="N137" s="584">
        <v>40</v>
      </c>
      <c r="O137" s="580">
        <v>181.29</v>
      </c>
      <c r="P137" s="581"/>
      <c r="Q137" s="588"/>
      <c r="R137" s="526"/>
      <c r="S137" s="531"/>
      <c r="T137" s="531"/>
      <c r="U137" s="531"/>
      <c r="V137" s="533"/>
      <c r="W137" s="528"/>
      <c r="X137" s="528"/>
      <c r="Y137" s="534"/>
      <c r="Z137" s="535"/>
      <c r="AA137" s="536"/>
      <c r="AB137" s="535"/>
      <c r="AC137" s="535"/>
      <c r="AD137" s="537"/>
      <c r="AE137" s="535"/>
      <c r="AF137" s="535"/>
      <c r="AG137" s="536"/>
      <c r="AH137" s="536"/>
      <c r="AI137" s="536"/>
      <c r="AJ137" s="538"/>
      <c r="AK137" s="536"/>
      <c r="AL137" s="536"/>
      <c r="AM137" s="536"/>
      <c r="AN137" s="538"/>
    </row>
    <row r="138" s="520" customFormat="1" ht="18.5" customHeight="1" spans="1:40">
      <c r="A138" s="557">
        <v>133</v>
      </c>
      <c r="B138" s="558" t="s">
        <v>863</v>
      </c>
      <c r="C138" s="559" t="s">
        <v>839</v>
      </c>
      <c r="D138" s="564" t="s">
        <v>783</v>
      </c>
      <c r="E138" s="561" t="s">
        <v>784</v>
      </c>
      <c r="F138" s="562">
        <v>1</v>
      </c>
      <c r="G138" s="563">
        <v>43329</v>
      </c>
      <c r="H138" s="563">
        <v>43329</v>
      </c>
      <c r="I138" s="576">
        <v>474.14</v>
      </c>
      <c r="J138" s="576">
        <v>14.22</v>
      </c>
      <c r="K138" s="582"/>
      <c r="L138" s="583"/>
      <c r="M138" s="583"/>
      <c r="N138" s="584">
        <v>40</v>
      </c>
      <c r="O138" s="580">
        <v>181.29</v>
      </c>
      <c r="P138" s="581"/>
      <c r="Q138" s="588"/>
      <c r="R138" s="526"/>
      <c r="S138" s="531"/>
      <c r="T138" s="531"/>
      <c r="U138" s="531"/>
      <c r="V138" s="533"/>
      <c r="W138" s="528"/>
      <c r="X138" s="528"/>
      <c r="Y138" s="534"/>
      <c r="Z138" s="535"/>
      <c r="AA138" s="536"/>
      <c r="AB138" s="535"/>
      <c r="AC138" s="535"/>
      <c r="AD138" s="537"/>
      <c r="AE138" s="535"/>
      <c r="AF138" s="535"/>
      <c r="AG138" s="536"/>
      <c r="AH138" s="536"/>
      <c r="AI138" s="536"/>
      <c r="AJ138" s="538"/>
      <c r="AK138" s="536"/>
      <c r="AL138" s="536"/>
      <c r="AM138" s="536"/>
      <c r="AN138" s="538"/>
    </row>
    <row r="139" s="520" customFormat="1" ht="18.5" customHeight="1" spans="1:40">
      <c r="A139" s="557">
        <v>134</v>
      </c>
      <c r="B139" s="558" t="s">
        <v>864</v>
      </c>
      <c r="C139" s="559" t="s">
        <v>839</v>
      </c>
      <c r="D139" s="564" t="s">
        <v>783</v>
      </c>
      <c r="E139" s="561" t="s">
        <v>784</v>
      </c>
      <c r="F139" s="562">
        <v>1</v>
      </c>
      <c r="G139" s="563">
        <v>43329</v>
      </c>
      <c r="H139" s="563">
        <v>43329</v>
      </c>
      <c r="I139" s="576">
        <v>474.14</v>
      </c>
      <c r="J139" s="576">
        <v>14.22</v>
      </c>
      <c r="K139" s="582"/>
      <c r="L139" s="583"/>
      <c r="M139" s="583"/>
      <c r="N139" s="584">
        <v>40</v>
      </c>
      <c r="O139" s="580">
        <v>181.29</v>
      </c>
      <c r="P139" s="581"/>
      <c r="Q139" s="588"/>
      <c r="R139" s="526"/>
      <c r="S139" s="531"/>
      <c r="T139" s="531"/>
      <c r="U139" s="531"/>
      <c r="V139" s="533"/>
      <c r="W139" s="528"/>
      <c r="X139" s="528"/>
      <c r="Y139" s="534"/>
      <c r="Z139" s="535"/>
      <c r="AA139" s="536"/>
      <c r="AB139" s="535"/>
      <c r="AC139" s="535"/>
      <c r="AD139" s="537"/>
      <c r="AE139" s="535"/>
      <c r="AF139" s="535"/>
      <c r="AG139" s="536"/>
      <c r="AH139" s="536"/>
      <c r="AI139" s="536"/>
      <c r="AJ139" s="538"/>
      <c r="AK139" s="536"/>
      <c r="AL139" s="536"/>
      <c r="AM139" s="536"/>
      <c r="AN139" s="538"/>
    </row>
    <row r="140" s="520" customFormat="1" ht="18.5" customHeight="1" spans="1:40">
      <c r="A140" s="557">
        <v>135</v>
      </c>
      <c r="B140" s="558" t="s">
        <v>865</v>
      </c>
      <c r="C140" s="559" t="s">
        <v>839</v>
      </c>
      <c r="D140" s="564" t="s">
        <v>783</v>
      </c>
      <c r="E140" s="561" t="s">
        <v>784</v>
      </c>
      <c r="F140" s="562">
        <v>1</v>
      </c>
      <c r="G140" s="563">
        <v>43329</v>
      </c>
      <c r="H140" s="563">
        <v>43329</v>
      </c>
      <c r="I140" s="576">
        <v>474.14</v>
      </c>
      <c r="J140" s="576">
        <v>14.22</v>
      </c>
      <c r="K140" s="582"/>
      <c r="L140" s="583"/>
      <c r="M140" s="583"/>
      <c r="N140" s="584">
        <v>40</v>
      </c>
      <c r="O140" s="580">
        <v>181.29</v>
      </c>
      <c r="P140" s="581"/>
      <c r="Q140" s="588"/>
      <c r="R140" s="526"/>
      <c r="S140" s="531"/>
      <c r="T140" s="531"/>
      <c r="U140" s="531"/>
      <c r="V140" s="533"/>
      <c r="W140" s="528"/>
      <c r="X140" s="528"/>
      <c r="Y140" s="534"/>
      <c r="Z140" s="535"/>
      <c r="AA140" s="536"/>
      <c r="AB140" s="535"/>
      <c r="AC140" s="535"/>
      <c r="AD140" s="537"/>
      <c r="AE140" s="535"/>
      <c r="AF140" s="535"/>
      <c r="AG140" s="536"/>
      <c r="AH140" s="536"/>
      <c r="AI140" s="536"/>
      <c r="AJ140" s="538"/>
      <c r="AK140" s="536"/>
      <c r="AL140" s="536"/>
      <c r="AM140" s="536"/>
      <c r="AN140" s="538"/>
    </row>
    <row r="141" s="520" customFormat="1" ht="18.5" customHeight="1" spans="1:40">
      <c r="A141" s="557">
        <v>136</v>
      </c>
      <c r="B141" s="558" t="s">
        <v>866</v>
      </c>
      <c r="C141" s="559" t="s">
        <v>839</v>
      </c>
      <c r="D141" s="564" t="s">
        <v>783</v>
      </c>
      <c r="E141" s="561" t="s">
        <v>784</v>
      </c>
      <c r="F141" s="562">
        <v>1</v>
      </c>
      <c r="G141" s="563">
        <v>43329</v>
      </c>
      <c r="H141" s="563">
        <v>43329</v>
      </c>
      <c r="I141" s="576">
        <v>474.14</v>
      </c>
      <c r="J141" s="576">
        <v>14.22</v>
      </c>
      <c r="K141" s="582"/>
      <c r="L141" s="583"/>
      <c r="M141" s="583"/>
      <c r="N141" s="584">
        <v>40</v>
      </c>
      <c r="O141" s="580">
        <v>181.29</v>
      </c>
      <c r="P141" s="581"/>
      <c r="Q141" s="588"/>
      <c r="R141" s="526"/>
      <c r="S141" s="531"/>
      <c r="T141" s="531"/>
      <c r="U141" s="531"/>
      <c r="V141" s="533"/>
      <c r="W141" s="528"/>
      <c r="X141" s="528"/>
      <c r="Y141" s="534"/>
      <c r="Z141" s="535"/>
      <c r="AA141" s="536"/>
      <c r="AB141" s="535"/>
      <c r="AC141" s="535"/>
      <c r="AD141" s="537"/>
      <c r="AE141" s="535"/>
      <c r="AF141" s="535"/>
      <c r="AG141" s="536"/>
      <c r="AH141" s="536"/>
      <c r="AI141" s="536"/>
      <c r="AJ141" s="538"/>
      <c r="AK141" s="536"/>
      <c r="AL141" s="536"/>
      <c r="AM141" s="536"/>
      <c r="AN141" s="538"/>
    </row>
    <row r="142" s="520" customFormat="1" ht="18.5" customHeight="1" spans="1:40">
      <c r="A142" s="557">
        <v>137</v>
      </c>
      <c r="B142" s="558" t="s">
        <v>867</v>
      </c>
      <c r="C142" s="559" t="s">
        <v>839</v>
      </c>
      <c r="D142" s="564" t="s">
        <v>783</v>
      </c>
      <c r="E142" s="561" t="s">
        <v>784</v>
      </c>
      <c r="F142" s="562">
        <v>1</v>
      </c>
      <c r="G142" s="563">
        <v>43329</v>
      </c>
      <c r="H142" s="563">
        <v>43329</v>
      </c>
      <c r="I142" s="576">
        <v>474.14</v>
      </c>
      <c r="J142" s="576">
        <v>14.22</v>
      </c>
      <c r="K142" s="582"/>
      <c r="L142" s="583"/>
      <c r="M142" s="583"/>
      <c r="N142" s="584">
        <v>40</v>
      </c>
      <c r="O142" s="580">
        <v>181.29</v>
      </c>
      <c r="P142" s="581"/>
      <c r="Q142" s="588"/>
      <c r="R142" s="526"/>
      <c r="S142" s="531"/>
      <c r="T142" s="531"/>
      <c r="U142" s="531"/>
      <c r="V142" s="533"/>
      <c r="W142" s="528"/>
      <c r="X142" s="528"/>
      <c r="Y142" s="534"/>
      <c r="Z142" s="535"/>
      <c r="AA142" s="536"/>
      <c r="AB142" s="535"/>
      <c r="AC142" s="535"/>
      <c r="AD142" s="537"/>
      <c r="AE142" s="535"/>
      <c r="AF142" s="535"/>
      <c r="AG142" s="536"/>
      <c r="AH142" s="536"/>
      <c r="AI142" s="536"/>
      <c r="AJ142" s="538"/>
      <c r="AK142" s="536"/>
      <c r="AL142" s="536"/>
      <c r="AM142" s="536"/>
      <c r="AN142" s="538"/>
    </row>
    <row r="143" s="520" customFormat="1" ht="18.5" customHeight="1" spans="1:40">
      <c r="A143" s="557">
        <v>138</v>
      </c>
      <c r="B143" s="558" t="s">
        <v>868</v>
      </c>
      <c r="C143" s="559" t="s">
        <v>839</v>
      </c>
      <c r="D143" s="564" t="s">
        <v>783</v>
      </c>
      <c r="E143" s="561" t="s">
        <v>784</v>
      </c>
      <c r="F143" s="562">
        <v>1</v>
      </c>
      <c r="G143" s="563">
        <v>43329</v>
      </c>
      <c r="H143" s="563">
        <v>43329</v>
      </c>
      <c r="I143" s="576">
        <v>474.14</v>
      </c>
      <c r="J143" s="576">
        <v>14.22</v>
      </c>
      <c r="K143" s="582"/>
      <c r="L143" s="583"/>
      <c r="M143" s="583"/>
      <c r="N143" s="584">
        <v>40</v>
      </c>
      <c r="O143" s="580">
        <v>181.29</v>
      </c>
      <c r="P143" s="581"/>
      <c r="Q143" s="588"/>
      <c r="R143" s="526"/>
      <c r="S143" s="531"/>
      <c r="T143" s="531"/>
      <c r="U143" s="531"/>
      <c r="V143" s="533"/>
      <c r="W143" s="528"/>
      <c r="X143" s="528"/>
      <c r="Y143" s="534"/>
      <c r="Z143" s="535"/>
      <c r="AA143" s="536"/>
      <c r="AB143" s="535"/>
      <c r="AC143" s="535"/>
      <c r="AD143" s="537"/>
      <c r="AE143" s="535"/>
      <c r="AF143" s="535"/>
      <c r="AG143" s="536"/>
      <c r="AH143" s="536"/>
      <c r="AI143" s="536"/>
      <c r="AJ143" s="538"/>
      <c r="AK143" s="536"/>
      <c r="AL143" s="536"/>
      <c r="AM143" s="536"/>
      <c r="AN143" s="538"/>
    </row>
    <row r="144" s="520" customFormat="1" ht="18.5" customHeight="1" spans="1:40">
      <c r="A144" s="557">
        <v>139</v>
      </c>
      <c r="B144" s="558" t="s">
        <v>869</v>
      </c>
      <c r="C144" s="559" t="s">
        <v>839</v>
      </c>
      <c r="D144" s="564" t="s">
        <v>783</v>
      </c>
      <c r="E144" s="561" t="s">
        <v>784</v>
      </c>
      <c r="F144" s="562">
        <v>1</v>
      </c>
      <c r="G144" s="563">
        <v>43329</v>
      </c>
      <c r="H144" s="563">
        <v>43329</v>
      </c>
      <c r="I144" s="576">
        <v>474.14</v>
      </c>
      <c r="J144" s="576">
        <v>14.22</v>
      </c>
      <c r="K144" s="582"/>
      <c r="L144" s="583"/>
      <c r="M144" s="583"/>
      <c r="N144" s="584">
        <v>40</v>
      </c>
      <c r="O144" s="580">
        <v>181.29</v>
      </c>
      <c r="P144" s="581"/>
      <c r="Q144" s="588"/>
      <c r="R144" s="526"/>
      <c r="S144" s="531"/>
      <c r="T144" s="531"/>
      <c r="U144" s="531"/>
      <c r="V144" s="533"/>
      <c r="W144" s="528"/>
      <c r="X144" s="528"/>
      <c r="Y144" s="534"/>
      <c r="Z144" s="535"/>
      <c r="AA144" s="536"/>
      <c r="AB144" s="535"/>
      <c r="AC144" s="535"/>
      <c r="AD144" s="537"/>
      <c r="AE144" s="535"/>
      <c r="AF144" s="535"/>
      <c r="AG144" s="536"/>
      <c r="AH144" s="536"/>
      <c r="AI144" s="536"/>
      <c r="AJ144" s="538"/>
      <c r="AK144" s="536"/>
      <c r="AL144" s="536"/>
      <c r="AM144" s="536"/>
      <c r="AN144" s="538"/>
    </row>
    <row r="145" s="520" customFormat="1" ht="18.5" customHeight="1" spans="1:40">
      <c r="A145" s="557">
        <v>140</v>
      </c>
      <c r="B145" s="558" t="s">
        <v>870</v>
      </c>
      <c r="C145" s="559" t="s">
        <v>839</v>
      </c>
      <c r="D145" s="564" t="s">
        <v>783</v>
      </c>
      <c r="E145" s="561" t="s">
        <v>784</v>
      </c>
      <c r="F145" s="562">
        <v>1</v>
      </c>
      <c r="G145" s="563">
        <v>43329</v>
      </c>
      <c r="H145" s="563">
        <v>43329</v>
      </c>
      <c r="I145" s="576">
        <v>474.14</v>
      </c>
      <c r="J145" s="576">
        <v>14.22</v>
      </c>
      <c r="K145" s="582"/>
      <c r="L145" s="583"/>
      <c r="M145" s="583"/>
      <c r="N145" s="584">
        <v>40</v>
      </c>
      <c r="O145" s="580">
        <v>181.29</v>
      </c>
      <c r="P145" s="581"/>
      <c r="Q145" s="588"/>
      <c r="R145" s="526"/>
      <c r="S145" s="531"/>
      <c r="T145" s="531"/>
      <c r="U145" s="531"/>
      <c r="V145" s="533"/>
      <c r="W145" s="528"/>
      <c r="X145" s="528"/>
      <c r="Y145" s="534"/>
      <c r="Z145" s="535"/>
      <c r="AA145" s="536"/>
      <c r="AB145" s="535"/>
      <c r="AC145" s="535"/>
      <c r="AD145" s="537"/>
      <c r="AE145" s="535"/>
      <c r="AF145" s="535"/>
      <c r="AG145" s="536"/>
      <c r="AH145" s="536"/>
      <c r="AI145" s="536"/>
      <c r="AJ145" s="538"/>
      <c r="AK145" s="536"/>
      <c r="AL145" s="536"/>
      <c r="AM145" s="536"/>
      <c r="AN145" s="538"/>
    </row>
    <row r="146" s="520" customFormat="1" ht="18.5" customHeight="1" spans="1:40">
      <c r="A146" s="557">
        <v>141</v>
      </c>
      <c r="B146" s="558" t="s">
        <v>871</v>
      </c>
      <c r="C146" s="559" t="s">
        <v>839</v>
      </c>
      <c r="D146" s="564" t="s">
        <v>783</v>
      </c>
      <c r="E146" s="561" t="s">
        <v>784</v>
      </c>
      <c r="F146" s="562">
        <v>1</v>
      </c>
      <c r="G146" s="563">
        <v>43329</v>
      </c>
      <c r="H146" s="563">
        <v>43329</v>
      </c>
      <c r="I146" s="576">
        <v>474.14</v>
      </c>
      <c r="J146" s="576">
        <v>14.22</v>
      </c>
      <c r="K146" s="582"/>
      <c r="L146" s="583"/>
      <c r="M146" s="583"/>
      <c r="N146" s="584">
        <v>40</v>
      </c>
      <c r="O146" s="580">
        <v>181.29</v>
      </c>
      <c r="P146" s="581"/>
      <c r="Q146" s="588"/>
      <c r="R146" s="526"/>
      <c r="S146" s="531"/>
      <c r="T146" s="531"/>
      <c r="U146" s="531"/>
      <c r="V146" s="533"/>
      <c r="W146" s="528"/>
      <c r="X146" s="528"/>
      <c r="Y146" s="534"/>
      <c r="Z146" s="535"/>
      <c r="AA146" s="536"/>
      <c r="AB146" s="535"/>
      <c r="AC146" s="535"/>
      <c r="AD146" s="537"/>
      <c r="AE146" s="535"/>
      <c r="AF146" s="535"/>
      <c r="AG146" s="536"/>
      <c r="AH146" s="536"/>
      <c r="AI146" s="536"/>
      <c r="AJ146" s="538"/>
      <c r="AK146" s="536"/>
      <c r="AL146" s="536"/>
      <c r="AM146" s="536"/>
      <c r="AN146" s="538"/>
    </row>
    <row r="147" s="520" customFormat="1" ht="18.5" customHeight="1" spans="1:40">
      <c r="A147" s="557">
        <v>142</v>
      </c>
      <c r="B147" s="558" t="s">
        <v>872</v>
      </c>
      <c r="C147" s="559" t="s">
        <v>839</v>
      </c>
      <c r="D147" s="564" t="s">
        <v>783</v>
      </c>
      <c r="E147" s="561" t="s">
        <v>784</v>
      </c>
      <c r="F147" s="562">
        <v>1</v>
      </c>
      <c r="G147" s="563">
        <v>43329</v>
      </c>
      <c r="H147" s="563">
        <v>43329</v>
      </c>
      <c r="I147" s="576">
        <v>474.14</v>
      </c>
      <c r="J147" s="576">
        <v>14.22</v>
      </c>
      <c r="K147" s="582"/>
      <c r="L147" s="583"/>
      <c r="M147" s="583"/>
      <c r="N147" s="584">
        <v>40</v>
      </c>
      <c r="O147" s="580">
        <v>181.29</v>
      </c>
      <c r="P147" s="581"/>
      <c r="Q147" s="588"/>
      <c r="R147" s="526"/>
      <c r="S147" s="531"/>
      <c r="T147" s="531"/>
      <c r="U147" s="531"/>
      <c r="V147" s="533"/>
      <c r="W147" s="528"/>
      <c r="X147" s="528"/>
      <c r="Y147" s="534"/>
      <c r="Z147" s="535"/>
      <c r="AA147" s="536"/>
      <c r="AB147" s="535"/>
      <c r="AC147" s="535"/>
      <c r="AD147" s="537"/>
      <c r="AE147" s="535"/>
      <c r="AF147" s="535"/>
      <c r="AG147" s="536"/>
      <c r="AH147" s="536"/>
      <c r="AI147" s="536"/>
      <c r="AJ147" s="538"/>
      <c r="AK147" s="536"/>
      <c r="AL147" s="536"/>
      <c r="AM147" s="536"/>
      <c r="AN147" s="538"/>
    </row>
    <row r="148" s="520" customFormat="1" ht="18.5" customHeight="1" spans="1:40">
      <c r="A148" s="557">
        <v>143</v>
      </c>
      <c r="B148" s="558" t="s">
        <v>873</v>
      </c>
      <c r="C148" s="559" t="s">
        <v>839</v>
      </c>
      <c r="D148" s="564" t="s">
        <v>783</v>
      </c>
      <c r="E148" s="561" t="s">
        <v>784</v>
      </c>
      <c r="F148" s="562">
        <v>1</v>
      </c>
      <c r="G148" s="563">
        <v>43329</v>
      </c>
      <c r="H148" s="563">
        <v>43329</v>
      </c>
      <c r="I148" s="576">
        <v>474.14</v>
      </c>
      <c r="J148" s="576">
        <v>14.22</v>
      </c>
      <c r="K148" s="582"/>
      <c r="L148" s="583"/>
      <c r="M148" s="583"/>
      <c r="N148" s="584">
        <v>40</v>
      </c>
      <c r="O148" s="580">
        <v>181.29</v>
      </c>
      <c r="P148" s="581"/>
      <c r="Q148" s="588"/>
      <c r="R148" s="526"/>
      <c r="S148" s="531"/>
      <c r="T148" s="531"/>
      <c r="U148" s="531"/>
      <c r="V148" s="533"/>
      <c r="W148" s="528"/>
      <c r="X148" s="528"/>
      <c r="Y148" s="534"/>
      <c r="Z148" s="535"/>
      <c r="AA148" s="536"/>
      <c r="AB148" s="535"/>
      <c r="AC148" s="535"/>
      <c r="AD148" s="537"/>
      <c r="AE148" s="535"/>
      <c r="AF148" s="535"/>
      <c r="AG148" s="536"/>
      <c r="AH148" s="536"/>
      <c r="AI148" s="536"/>
      <c r="AJ148" s="538"/>
      <c r="AK148" s="536"/>
      <c r="AL148" s="536"/>
      <c r="AM148" s="536"/>
      <c r="AN148" s="538"/>
    </row>
    <row r="149" s="520" customFormat="1" ht="18.5" customHeight="1" spans="1:40">
      <c r="A149" s="557">
        <v>144</v>
      </c>
      <c r="B149" s="558" t="s">
        <v>874</v>
      </c>
      <c r="C149" s="559" t="s">
        <v>839</v>
      </c>
      <c r="D149" s="564" t="s">
        <v>783</v>
      </c>
      <c r="E149" s="561" t="s">
        <v>784</v>
      </c>
      <c r="F149" s="562">
        <v>1</v>
      </c>
      <c r="G149" s="563">
        <v>43329</v>
      </c>
      <c r="H149" s="563">
        <v>43329</v>
      </c>
      <c r="I149" s="576">
        <v>474.14</v>
      </c>
      <c r="J149" s="576">
        <v>14.22</v>
      </c>
      <c r="K149" s="582"/>
      <c r="L149" s="583"/>
      <c r="M149" s="583"/>
      <c r="N149" s="584">
        <v>40</v>
      </c>
      <c r="O149" s="580">
        <v>181.29</v>
      </c>
      <c r="P149" s="581"/>
      <c r="Q149" s="588"/>
      <c r="R149" s="526"/>
      <c r="S149" s="531"/>
      <c r="T149" s="531"/>
      <c r="U149" s="531"/>
      <c r="V149" s="533"/>
      <c r="W149" s="528"/>
      <c r="X149" s="528"/>
      <c r="Y149" s="534"/>
      <c r="Z149" s="535"/>
      <c r="AA149" s="536"/>
      <c r="AB149" s="535"/>
      <c r="AC149" s="535"/>
      <c r="AD149" s="537"/>
      <c r="AE149" s="535"/>
      <c r="AF149" s="535"/>
      <c r="AG149" s="536"/>
      <c r="AH149" s="536"/>
      <c r="AI149" s="536"/>
      <c r="AJ149" s="538"/>
      <c r="AK149" s="536"/>
      <c r="AL149" s="536"/>
      <c r="AM149" s="536"/>
      <c r="AN149" s="538"/>
    </row>
    <row r="150" s="520" customFormat="1" ht="18.5" customHeight="1" spans="1:40">
      <c r="A150" s="557">
        <v>145</v>
      </c>
      <c r="B150" s="558" t="s">
        <v>875</v>
      </c>
      <c r="C150" s="559" t="s">
        <v>839</v>
      </c>
      <c r="D150" s="564" t="s">
        <v>783</v>
      </c>
      <c r="E150" s="561" t="s">
        <v>784</v>
      </c>
      <c r="F150" s="562">
        <v>1</v>
      </c>
      <c r="G150" s="563">
        <v>43329</v>
      </c>
      <c r="H150" s="563">
        <v>43329</v>
      </c>
      <c r="I150" s="576">
        <v>474.14</v>
      </c>
      <c r="J150" s="576">
        <v>14.22</v>
      </c>
      <c r="K150" s="582"/>
      <c r="L150" s="583"/>
      <c r="M150" s="583"/>
      <c r="N150" s="584">
        <v>40</v>
      </c>
      <c r="O150" s="580">
        <v>181.29</v>
      </c>
      <c r="P150" s="581"/>
      <c r="Q150" s="588"/>
      <c r="R150" s="526"/>
      <c r="S150" s="531"/>
      <c r="T150" s="531"/>
      <c r="U150" s="531"/>
      <c r="V150" s="533"/>
      <c r="W150" s="528"/>
      <c r="X150" s="528"/>
      <c r="Y150" s="534"/>
      <c r="Z150" s="535"/>
      <c r="AA150" s="536"/>
      <c r="AB150" s="535"/>
      <c r="AC150" s="535"/>
      <c r="AD150" s="537"/>
      <c r="AE150" s="535"/>
      <c r="AF150" s="535"/>
      <c r="AG150" s="536"/>
      <c r="AH150" s="536"/>
      <c r="AI150" s="536"/>
      <c r="AJ150" s="538"/>
      <c r="AK150" s="536"/>
      <c r="AL150" s="536"/>
      <c r="AM150" s="536"/>
      <c r="AN150" s="538"/>
    </row>
    <row r="151" s="520" customFormat="1" ht="18.5" customHeight="1" spans="1:40">
      <c r="A151" s="557">
        <v>146</v>
      </c>
      <c r="B151" s="558" t="s">
        <v>876</v>
      </c>
      <c r="C151" s="559" t="s">
        <v>839</v>
      </c>
      <c r="D151" s="564" t="s">
        <v>783</v>
      </c>
      <c r="E151" s="561" t="s">
        <v>784</v>
      </c>
      <c r="F151" s="562">
        <v>1</v>
      </c>
      <c r="G151" s="563">
        <v>43329</v>
      </c>
      <c r="H151" s="563">
        <v>43329</v>
      </c>
      <c r="I151" s="576">
        <v>474.14</v>
      </c>
      <c r="J151" s="576">
        <v>14.22</v>
      </c>
      <c r="K151" s="582"/>
      <c r="L151" s="583"/>
      <c r="M151" s="583"/>
      <c r="N151" s="584">
        <v>40</v>
      </c>
      <c r="O151" s="580">
        <v>181.29</v>
      </c>
      <c r="P151" s="581"/>
      <c r="Q151" s="588"/>
      <c r="R151" s="526"/>
      <c r="S151" s="531"/>
      <c r="T151" s="531"/>
      <c r="U151" s="531"/>
      <c r="V151" s="533"/>
      <c r="W151" s="528"/>
      <c r="X151" s="528"/>
      <c r="Y151" s="534"/>
      <c r="Z151" s="535"/>
      <c r="AA151" s="536"/>
      <c r="AB151" s="535"/>
      <c r="AC151" s="535"/>
      <c r="AD151" s="537"/>
      <c r="AE151" s="535"/>
      <c r="AF151" s="535"/>
      <c r="AG151" s="536"/>
      <c r="AH151" s="536"/>
      <c r="AI151" s="536"/>
      <c r="AJ151" s="538"/>
      <c r="AK151" s="536"/>
      <c r="AL151" s="536"/>
      <c r="AM151" s="536"/>
      <c r="AN151" s="538"/>
    </row>
    <row r="152" s="520" customFormat="1" ht="18.5" customHeight="1" spans="1:40">
      <c r="A152" s="557">
        <v>147</v>
      </c>
      <c r="B152" s="558" t="s">
        <v>877</v>
      </c>
      <c r="C152" s="559" t="s">
        <v>878</v>
      </c>
      <c r="D152" s="560" t="s">
        <v>879</v>
      </c>
      <c r="E152" s="561" t="s">
        <v>252</v>
      </c>
      <c r="F152" s="562">
        <v>1</v>
      </c>
      <c r="G152" s="563">
        <v>43329</v>
      </c>
      <c r="H152" s="563">
        <v>43329</v>
      </c>
      <c r="I152" s="576">
        <v>474.13</v>
      </c>
      <c r="J152" s="576">
        <v>14.22</v>
      </c>
      <c r="K152" s="582"/>
      <c r="L152" s="583"/>
      <c r="M152" s="583"/>
      <c r="N152" s="584">
        <v>40</v>
      </c>
      <c r="O152" s="580">
        <v>181.29</v>
      </c>
      <c r="P152" s="581"/>
      <c r="Q152" s="588"/>
      <c r="R152" s="526"/>
      <c r="S152" s="531"/>
      <c r="T152" s="531"/>
      <c r="U152" s="531"/>
      <c r="V152" s="533"/>
      <c r="W152" s="528"/>
      <c r="X152" s="528"/>
      <c r="Y152" s="534"/>
      <c r="Z152" s="535"/>
      <c r="AA152" s="536"/>
      <c r="AB152" s="535"/>
      <c r="AC152" s="535"/>
      <c r="AD152" s="537"/>
      <c r="AE152" s="535"/>
      <c r="AF152" s="535"/>
      <c r="AG152" s="536"/>
      <c r="AH152" s="536"/>
      <c r="AI152" s="536"/>
      <c r="AJ152" s="538"/>
      <c r="AK152" s="536"/>
      <c r="AL152" s="536"/>
      <c r="AM152" s="536"/>
      <c r="AN152" s="538"/>
    </row>
    <row r="153" s="520" customFormat="1" ht="18.5" customHeight="1" spans="1:40">
      <c r="A153" s="557">
        <v>148</v>
      </c>
      <c r="B153" s="558" t="s">
        <v>880</v>
      </c>
      <c r="C153" s="559" t="s">
        <v>878</v>
      </c>
      <c r="D153" s="560" t="s">
        <v>879</v>
      </c>
      <c r="E153" s="561" t="s">
        <v>252</v>
      </c>
      <c r="F153" s="562">
        <v>1</v>
      </c>
      <c r="G153" s="563">
        <v>43329</v>
      </c>
      <c r="H153" s="563">
        <v>43329</v>
      </c>
      <c r="I153" s="576">
        <v>474.13</v>
      </c>
      <c r="J153" s="576">
        <v>14.22</v>
      </c>
      <c r="K153" s="582"/>
      <c r="L153" s="583"/>
      <c r="M153" s="583"/>
      <c r="N153" s="584">
        <v>40</v>
      </c>
      <c r="O153" s="580">
        <v>181.29</v>
      </c>
      <c r="P153" s="581"/>
      <c r="Q153" s="588"/>
      <c r="R153" s="526"/>
      <c r="S153" s="531"/>
      <c r="T153" s="531"/>
      <c r="U153" s="531"/>
      <c r="V153" s="533"/>
      <c r="W153" s="528"/>
      <c r="X153" s="528"/>
      <c r="Y153" s="534"/>
      <c r="Z153" s="535"/>
      <c r="AA153" s="536"/>
      <c r="AB153" s="535"/>
      <c r="AC153" s="535"/>
      <c r="AD153" s="537"/>
      <c r="AE153" s="535"/>
      <c r="AF153" s="535"/>
      <c r="AG153" s="536"/>
      <c r="AH153" s="536"/>
      <c r="AI153" s="536"/>
      <c r="AJ153" s="538"/>
      <c r="AK153" s="536"/>
      <c r="AL153" s="536"/>
      <c r="AM153" s="536"/>
      <c r="AN153" s="538"/>
    </row>
    <row r="154" s="520" customFormat="1" ht="18.5" customHeight="1" spans="1:40">
      <c r="A154" s="557">
        <v>149</v>
      </c>
      <c r="B154" s="558" t="s">
        <v>881</v>
      </c>
      <c r="C154" s="559" t="s">
        <v>878</v>
      </c>
      <c r="D154" s="560" t="s">
        <v>879</v>
      </c>
      <c r="E154" s="561" t="s">
        <v>252</v>
      </c>
      <c r="F154" s="562">
        <v>1</v>
      </c>
      <c r="G154" s="563">
        <v>43329</v>
      </c>
      <c r="H154" s="563">
        <v>43329</v>
      </c>
      <c r="I154" s="576">
        <v>474.13</v>
      </c>
      <c r="J154" s="576">
        <v>14.22</v>
      </c>
      <c r="K154" s="582"/>
      <c r="L154" s="583"/>
      <c r="M154" s="583"/>
      <c r="N154" s="584">
        <v>40</v>
      </c>
      <c r="O154" s="580">
        <v>181.29</v>
      </c>
      <c r="P154" s="581"/>
      <c r="Q154" s="588"/>
      <c r="R154" s="526"/>
      <c r="S154" s="531"/>
      <c r="T154" s="531"/>
      <c r="U154" s="531"/>
      <c r="V154" s="533"/>
      <c r="W154" s="528"/>
      <c r="X154" s="528"/>
      <c r="Y154" s="534"/>
      <c r="Z154" s="535"/>
      <c r="AA154" s="536"/>
      <c r="AB154" s="535"/>
      <c r="AC154" s="535"/>
      <c r="AD154" s="537"/>
      <c r="AE154" s="535"/>
      <c r="AF154" s="535"/>
      <c r="AG154" s="536"/>
      <c r="AH154" s="536"/>
      <c r="AI154" s="536"/>
      <c r="AJ154" s="538"/>
      <c r="AK154" s="536"/>
      <c r="AL154" s="536"/>
      <c r="AM154" s="536"/>
      <c r="AN154" s="538"/>
    </row>
    <row r="155" s="520" customFormat="1" ht="18.5" customHeight="1" spans="1:40">
      <c r="A155" s="557">
        <v>150</v>
      </c>
      <c r="B155" s="558" t="s">
        <v>882</v>
      </c>
      <c r="C155" s="559" t="s">
        <v>878</v>
      </c>
      <c r="D155" s="560" t="s">
        <v>879</v>
      </c>
      <c r="E155" s="561" t="s">
        <v>252</v>
      </c>
      <c r="F155" s="562">
        <v>1</v>
      </c>
      <c r="G155" s="563">
        <v>43329</v>
      </c>
      <c r="H155" s="563">
        <v>43329</v>
      </c>
      <c r="I155" s="576">
        <v>474.13</v>
      </c>
      <c r="J155" s="576">
        <v>14.22</v>
      </c>
      <c r="K155" s="582"/>
      <c r="L155" s="583"/>
      <c r="M155" s="583"/>
      <c r="N155" s="584">
        <v>40</v>
      </c>
      <c r="O155" s="580">
        <v>181.29</v>
      </c>
      <c r="P155" s="581"/>
      <c r="Q155" s="588"/>
      <c r="R155" s="526"/>
      <c r="S155" s="531"/>
      <c r="T155" s="531"/>
      <c r="U155" s="531"/>
      <c r="V155" s="533"/>
      <c r="W155" s="528"/>
      <c r="X155" s="528"/>
      <c r="Y155" s="534"/>
      <c r="Z155" s="535"/>
      <c r="AA155" s="536"/>
      <c r="AB155" s="535"/>
      <c r="AC155" s="535"/>
      <c r="AD155" s="537"/>
      <c r="AE155" s="535"/>
      <c r="AF155" s="535"/>
      <c r="AG155" s="536"/>
      <c r="AH155" s="536"/>
      <c r="AI155" s="536"/>
      <c r="AJ155" s="538"/>
      <c r="AK155" s="536"/>
      <c r="AL155" s="536"/>
      <c r="AM155" s="536"/>
      <c r="AN155" s="538"/>
    </row>
    <row r="156" s="520" customFormat="1" ht="18.5" customHeight="1" spans="1:40">
      <c r="A156" s="557">
        <v>151</v>
      </c>
      <c r="B156" s="558" t="s">
        <v>883</v>
      </c>
      <c r="C156" s="559" t="s">
        <v>878</v>
      </c>
      <c r="D156" s="560" t="s">
        <v>879</v>
      </c>
      <c r="E156" s="561" t="s">
        <v>252</v>
      </c>
      <c r="F156" s="562">
        <v>1</v>
      </c>
      <c r="G156" s="563">
        <v>43329</v>
      </c>
      <c r="H156" s="563">
        <v>43329</v>
      </c>
      <c r="I156" s="576">
        <v>474.13</v>
      </c>
      <c r="J156" s="576">
        <v>14.22</v>
      </c>
      <c r="K156" s="582"/>
      <c r="L156" s="583"/>
      <c r="M156" s="583"/>
      <c r="N156" s="584">
        <v>40</v>
      </c>
      <c r="O156" s="580">
        <v>181.29</v>
      </c>
      <c r="P156" s="581"/>
      <c r="Q156" s="588"/>
      <c r="R156" s="526"/>
      <c r="S156" s="531"/>
      <c r="T156" s="531"/>
      <c r="U156" s="531"/>
      <c r="V156" s="533"/>
      <c r="W156" s="528"/>
      <c r="X156" s="528"/>
      <c r="Y156" s="534"/>
      <c r="Z156" s="535"/>
      <c r="AA156" s="536"/>
      <c r="AB156" s="535"/>
      <c r="AC156" s="535"/>
      <c r="AD156" s="537"/>
      <c r="AE156" s="535"/>
      <c r="AF156" s="535"/>
      <c r="AG156" s="536"/>
      <c r="AH156" s="536"/>
      <c r="AI156" s="536"/>
      <c r="AJ156" s="538"/>
      <c r="AK156" s="536"/>
      <c r="AL156" s="536"/>
      <c r="AM156" s="536"/>
      <c r="AN156" s="538"/>
    </row>
    <row r="157" s="520" customFormat="1" ht="18.5" customHeight="1" spans="1:40">
      <c r="A157" s="557">
        <v>152</v>
      </c>
      <c r="B157" s="558" t="s">
        <v>884</v>
      </c>
      <c r="C157" s="559" t="s">
        <v>878</v>
      </c>
      <c r="D157" s="560" t="s">
        <v>879</v>
      </c>
      <c r="E157" s="561" t="s">
        <v>252</v>
      </c>
      <c r="F157" s="562">
        <v>1</v>
      </c>
      <c r="G157" s="563">
        <v>43329</v>
      </c>
      <c r="H157" s="563">
        <v>43329</v>
      </c>
      <c r="I157" s="576">
        <v>474.13</v>
      </c>
      <c r="J157" s="576">
        <v>14.22</v>
      </c>
      <c r="K157" s="582"/>
      <c r="L157" s="583"/>
      <c r="M157" s="583"/>
      <c r="N157" s="584">
        <v>40</v>
      </c>
      <c r="O157" s="580">
        <v>181.29</v>
      </c>
      <c r="P157" s="581"/>
      <c r="Q157" s="588"/>
      <c r="R157" s="526"/>
      <c r="S157" s="531"/>
      <c r="T157" s="531"/>
      <c r="U157" s="531"/>
      <c r="V157" s="533"/>
      <c r="W157" s="528"/>
      <c r="X157" s="528"/>
      <c r="Y157" s="534"/>
      <c r="Z157" s="535"/>
      <c r="AA157" s="536"/>
      <c r="AB157" s="535"/>
      <c r="AC157" s="535"/>
      <c r="AD157" s="537"/>
      <c r="AE157" s="535"/>
      <c r="AF157" s="535"/>
      <c r="AG157" s="536"/>
      <c r="AH157" s="536"/>
      <c r="AI157" s="536"/>
      <c r="AJ157" s="538"/>
      <c r="AK157" s="536"/>
      <c r="AL157" s="536"/>
      <c r="AM157" s="536"/>
      <c r="AN157" s="538"/>
    </row>
    <row r="158" s="520" customFormat="1" ht="18.5" customHeight="1" spans="1:40">
      <c r="A158" s="557">
        <v>153</v>
      </c>
      <c r="B158" s="558" t="s">
        <v>885</v>
      </c>
      <c r="C158" s="559" t="s">
        <v>878</v>
      </c>
      <c r="D158" s="560" t="s">
        <v>879</v>
      </c>
      <c r="E158" s="561" t="s">
        <v>252</v>
      </c>
      <c r="F158" s="562">
        <v>1</v>
      </c>
      <c r="G158" s="563">
        <v>43329</v>
      </c>
      <c r="H158" s="563">
        <v>43329</v>
      </c>
      <c r="I158" s="576">
        <v>474.13</v>
      </c>
      <c r="J158" s="576">
        <v>14.22</v>
      </c>
      <c r="K158" s="582"/>
      <c r="L158" s="583"/>
      <c r="M158" s="583"/>
      <c r="N158" s="584">
        <v>40</v>
      </c>
      <c r="O158" s="580">
        <v>181.29</v>
      </c>
      <c r="P158" s="581"/>
      <c r="Q158" s="588"/>
      <c r="R158" s="526"/>
      <c r="S158" s="531"/>
      <c r="T158" s="531"/>
      <c r="U158" s="531"/>
      <c r="V158" s="533"/>
      <c r="W158" s="528"/>
      <c r="X158" s="528"/>
      <c r="Y158" s="534"/>
      <c r="Z158" s="535"/>
      <c r="AA158" s="536"/>
      <c r="AB158" s="535"/>
      <c r="AC158" s="535"/>
      <c r="AD158" s="537"/>
      <c r="AE158" s="535"/>
      <c r="AF158" s="535"/>
      <c r="AG158" s="536"/>
      <c r="AH158" s="536"/>
      <c r="AI158" s="536"/>
      <c r="AJ158" s="538"/>
      <c r="AK158" s="536"/>
      <c r="AL158" s="536"/>
      <c r="AM158" s="536"/>
      <c r="AN158" s="538"/>
    </row>
    <row r="159" s="520" customFormat="1" ht="18.5" customHeight="1" spans="1:40">
      <c r="A159" s="557">
        <v>154</v>
      </c>
      <c r="B159" s="558" t="s">
        <v>886</v>
      </c>
      <c r="C159" s="559" t="s">
        <v>878</v>
      </c>
      <c r="D159" s="560" t="s">
        <v>879</v>
      </c>
      <c r="E159" s="561" t="s">
        <v>252</v>
      </c>
      <c r="F159" s="562">
        <v>1</v>
      </c>
      <c r="G159" s="563">
        <v>43329</v>
      </c>
      <c r="H159" s="563">
        <v>43329</v>
      </c>
      <c r="I159" s="576">
        <v>474.13</v>
      </c>
      <c r="J159" s="576">
        <v>14.22</v>
      </c>
      <c r="K159" s="582"/>
      <c r="L159" s="583"/>
      <c r="M159" s="583"/>
      <c r="N159" s="584">
        <v>40</v>
      </c>
      <c r="O159" s="580">
        <v>181.29</v>
      </c>
      <c r="P159" s="581"/>
      <c r="Q159" s="588"/>
      <c r="R159" s="526"/>
      <c r="S159" s="531"/>
      <c r="T159" s="531"/>
      <c r="U159" s="531"/>
      <c r="V159" s="533"/>
      <c r="W159" s="528"/>
      <c r="X159" s="528"/>
      <c r="Y159" s="534"/>
      <c r="Z159" s="535"/>
      <c r="AA159" s="536"/>
      <c r="AB159" s="535"/>
      <c r="AC159" s="535"/>
      <c r="AD159" s="537"/>
      <c r="AE159" s="535"/>
      <c r="AF159" s="535"/>
      <c r="AG159" s="536"/>
      <c r="AH159" s="536"/>
      <c r="AI159" s="536"/>
      <c r="AJ159" s="538"/>
      <c r="AK159" s="536"/>
      <c r="AL159" s="536"/>
      <c r="AM159" s="536"/>
      <c r="AN159" s="538"/>
    </row>
    <row r="160" s="520" customFormat="1" ht="18.5" customHeight="1" spans="1:40">
      <c r="A160" s="557">
        <v>155</v>
      </c>
      <c r="B160" s="558" t="s">
        <v>887</v>
      </c>
      <c r="C160" s="559" t="s">
        <v>878</v>
      </c>
      <c r="D160" s="560" t="s">
        <v>879</v>
      </c>
      <c r="E160" s="561" t="s">
        <v>252</v>
      </c>
      <c r="F160" s="562">
        <v>1</v>
      </c>
      <c r="G160" s="563">
        <v>43329</v>
      </c>
      <c r="H160" s="563">
        <v>43329</v>
      </c>
      <c r="I160" s="576">
        <v>474.13</v>
      </c>
      <c r="J160" s="576">
        <v>14.22</v>
      </c>
      <c r="K160" s="582"/>
      <c r="L160" s="583"/>
      <c r="M160" s="583"/>
      <c r="N160" s="584">
        <v>40</v>
      </c>
      <c r="O160" s="580">
        <v>181.29</v>
      </c>
      <c r="P160" s="581"/>
      <c r="Q160" s="588"/>
      <c r="R160" s="526"/>
      <c r="S160" s="531"/>
      <c r="T160" s="531"/>
      <c r="U160" s="531"/>
      <c r="V160" s="533"/>
      <c r="W160" s="528"/>
      <c r="X160" s="528"/>
      <c r="Y160" s="534"/>
      <c r="Z160" s="535"/>
      <c r="AA160" s="536"/>
      <c r="AB160" s="535"/>
      <c r="AC160" s="535"/>
      <c r="AD160" s="537"/>
      <c r="AE160" s="535"/>
      <c r="AF160" s="535"/>
      <c r="AG160" s="536"/>
      <c r="AH160" s="536"/>
      <c r="AI160" s="536"/>
      <c r="AJ160" s="538"/>
      <c r="AK160" s="536"/>
      <c r="AL160" s="536"/>
      <c r="AM160" s="536"/>
      <c r="AN160" s="538"/>
    </row>
    <row r="161" s="520" customFormat="1" ht="18.5" customHeight="1" spans="1:40">
      <c r="A161" s="557">
        <v>156</v>
      </c>
      <c r="B161" s="558" t="s">
        <v>888</v>
      </c>
      <c r="C161" s="559" t="s">
        <v>878</v>
      </c>
      <c r="D161" s="560" t="s">
        <v>879</v>
      </c>
      <c r="E161" s="561" t="s">
        <v>252</v>
      </c>
      <c r="F161" s="562">
        <v>1</v>
      </c>
      <c r="G161" s="563">
        <v>43329</v>
      </c>
      <c r="H161" s="563">
        <v>43329</v>
      </c>
      <c r="I161" s="576">
        <v>474.13</v>
      </c>
      <c r="J161" s="576">
        <v>14.22</v>
      </c>
      <c r="K161" s="582"/>
      <c r="L161" s="583"/>
      <c r="M161" s="583"/>
      <c r="N161" s="584">
        <v>40</v>
      </c>
      <c r="O161" s="580">
        <v>181.29</v>
      </c>
      <c r="P161" s="581"/>
      <c r="Q161" s="588"/>
      <c r="R161" s="526"/>
      <c r="S161" s="531"/>
      <c r="T161" s="531"/>
      <c r="U161" s="531"/>
      <c r="V161" s="533"/>
      <c r="W161" s="528"/>
      <c r="X161" s="528"/>
      <c r="Y161" s="534"/>
      <c r="Z161" s="535"/>
      <c r="AA161" s="536"/>
      <c r="AB161" s="535"/>
      <c r="AC161" s="535"/>
      <c r="AD161" s="537"/>
      <c r="AE161" s="535"/>
      <c r="AF161" s="535"/>
      <c r="AG161" s="536"/>
      <c r="AH161" s="536"/>
      <c r="AI161" s="536"/>
      <c r="AJ161" s="538"/>
      <c r="AK161" s="536"/>
      <c r="AL161" s="536"/>
      <c r="AM161" s="536"/>
      <c r="AN161" s="538"/>
    </row>
    <row r="162" s="520" customFormat="1" ht="18.5" customHeight="1" spans="1:40">
      <c r="A162" s="557">
        <v>157</v>
      </c>
      <c r="B162" s="558" t="s">
        <v>889</v>
      </c>
      <c r="C162" s="559" t="s">
        <v>878</v>
      </c>
      <c r="D162" s="560" t="s">
        <v>879</v>
      </c>
      <c r="E162" s="561" t="s">
        <v>252</v>
      </c>
      <c r="F162" s="562">
        <v>1</v>
      </c>
      <c r="G162" s="563">
        <v>43329</v>
      </c>
      <c r="H162" s="563">
        <v>43329</v>
      </c>
      <c r="I162" s="576">
        <v>474.13</v>
      </c>
      <c r="J162" s="576">
        <v>14.22</v>
      </c>
      <c r="K162" s="582"/>
      <c r="L162" s="583"/>
      <c r="M162" s="583"/>
      <c r="N162" s="584">
        <v>40</v>
      </c>
      <c r="O162" s="580">
        <v>181.29</v>
      </c>
      <c r="P162" s="581"/>
      <c r="Q162" s="588"/>
      <c r="R162" s="526"/>
      <c r="S162" s="531"/>
      <c r="T162" s="531"/>
      <c r="U162" s="531"/>
      <c r="V162" s="533"/>
      <c r="W162" s="528"/>
      <c r="X162" s="528"/>
      <c r="Y162" s="534"/>
      <c r="Z162" s="535"/>
      <c r="AA162" s="536"/>
      <c r="AB162" s="535"/>
      <c r="AC162" s="535"/>
      <c r="AD162" s="537"/>
      <c r="AE162" s="535"/>
      <c r="AF162" s="535"/>
      <c r="AG162" s="536"/>
      <c r="AH162" s="536"/>
      <c r="AI162" s="536"/>
      <c r="AJ162" s="538"/>
      <c r="AK162" s="536"/>
      <c r="AL162" s="536"/>
      <c r="AM162" s="536"/>
      <c r="AN162" s="538"/>
    </row>
    <row r="163" s="520" customFormat="1" ht="18.5" customHeight="1" spans="1:40">
      <c r="A163" s="557">
        <v>158</v>
      </c>
      <c r="B163" s="558" t="s">
        <v>890</v>
      </c>
      <c r="C163" s="559" t="s">
        <v>878</v>
      </c>
      <c r="D163" s="560" t="s">
        <v>879</v>
      </c>
      <c r="E163" s="561" t="s">
        <v>252</v>
      </c>
      <c r="F163" s="562">
        <v>1</v>
      </c>
      <c r="G163" s="563">
        <v>43329</v>
      </c>
      <c r="H163" s="563">
        <v>43329</v>
      </c>
      <c r="I163" s="576">
        <v>474.13</v>
      </c>
      <c r="J163" s="576">
        <v>14.22</v>
      </c>
      <c r="K163" s="582"/>
      <c r="L163" s="583"/>
      <c r="M163" s="583"/>
      <c r="N163" s="584">
        <v>40</v>
      </c>
      <c r="O163" s="580">
        <v>181.29</v>
      </c>
      <c r="P163" s="581"/>
      <c r="Q163" s="588"/>
      <c r="R163" s="526"/>
      <c r="S163" s="531"/>
      <c r="T163" s="531"/>
      <c r="U163" s="531"/>
      <c r="V163" s="533"/>
      <c r="W163" s="528"/>
      <c r="X163" s="528"/>
      <c r="Y163" s="534"/>
      <c r="Z163" s="535"/>
      <c r="AA163" s="536"/>
      <c r="AB163" s="535"/>
      <c r="AC163" s="535"/>
      <c r="AD163" s="537"/>
      <c r="AE163" s="535"/>
      <c r="AF163" s="535"/>
      <c r="AG163" s="536"/>
      <c r="AH163" s="536"/>
      <c r="AI163" s="536"/>
      <c r="AJ163" s="538"/>
      <c r="AK163" s="536"/>
      <c r="AL163" s="536"/>
      <c r="AM163" s="536"/>
      <c r="AN163" s="538"/>
    </row>
    <row r="164" s="520" customFormat="1" ht="18.5" customHeight="1" spans="1:40">
      <c r="A164" s="557">
        <v>159</v>
      </c>
      <c r="B164" s="558" t="s">
        <v>891</v>
      </c>
      <c r="C164" s="559" t="s">
        <v>878</v>
      </c>
      <c r="D164" s="560" t="s">
        <v>879</v>
      </c>
      <c r="E164" s="561" t="s">
        <v>252</v>
      </c>
      <c r="F164" s="562">
        <v>1</v>
      </c>
      <c r="G164" s="563">
        <v>43329</v>
      </c>
      <c r="H164" s="563">
        <v>43329</v>
      </c>
      <c r="I164" s="576">
        <v>474.13</v>
      </c>
      <c r="J164" s="576">
        <v>14.22</v>
      </c>
      <c r="K164" s="582"/>
      <c r="L164" s="583"/>
      <c r="M164" s="583"/>
      <c r="N164" s="584">
        <v>40</v>
      </c>
      <c r="O164" s="580">
        <v>181.29</v>
      </c>
      <c r="P164" s="581"/>
      <c r="Q164" s="588"/>
      <c r="R164" s="526"/>
      <c r="S164" s="531"/>
      <c r="T164" s="531"/>
      <c r="U164" s="531"/>
      <c r="V164" s="533"/>
      <c r="W164" s="528"/>
      <c r="X164" s="528"/>
      <c r="Y164" s="534"/>
      <c r="Z164" s="535"/>
      <c r="AA164" s="536"/>
      <c r="AB164" s="535"/>
      <c r="AC164" s="535"/>
      <c r="AD164" s="537"/>
      <c r="AE164" s="535"/>
      <c r="AF164" s="535"/>
      <c r="AG164" s="536"/>
      <c r="AH164" s="536"/>
      <c r="AI164" s="536"/>
      <c r="AJ164" s="538"/>
      <c r="AK164" s="536"/>
      <c r="AL164" s="536"/>
      <c r="AM164" s="536"/>
      <c r="AN164" s="538"/>
    </row>
    <row r="165" s="520" customFormat="1" ht="18.5" customHeight="1" spans="1:40">
      <c r="A165" s="557">
        <v>160</v>
      </c>
      <c r="B165" s="558" t="s">
        <v>892</v>
      </c>
      <c r="C165" s="559" t="s">
        <v>878</v>
      </c>
      <c r="D165" s="560" t="s">
        <v>879</v>
      </c>
      <c r="E165" s="561" t="s">
        <v>252</v>
      </c>
      <c r="F165" s="562">
        <v>1</v>
      </c>
      <c r="G165" s="563">
        <v>43329</v>
      </c>
      <c r="H165" s="563">
        <v>43329</v>
      </c>
      <c r="I165" s="576">
        <v>474.13</v>
      </c>
      <c r="J165" s="576">
        <v>14.22</v>
      </c>
      <c r="K165" s="582"/>
      <c r="L165" s="583"/>
      <c r="M165" s="583"/>
      <c r="N165" s="584">
        <v>40</v>
      </c>
      <c r="O165" s="580">
        <v>181.29</v>
      </c>
      <c r="P165" s="581"/>
      <c r="Q165" s="588"/>
      <c r="R165" s="526"/>
      <c r="S165" s="531"/>
      <c r="T165" s="531"/>
      <c r="U165" s="531"/>
      <c r="V165" s="533"/>
      <c r="W165" s="528"/>
      <c r="X165" s="528"/>
      <c r="Y165" s="534"/>
      <c r="Z165" s="535"/>
      <c r="AA165" s="536"/>
      <c r="AB165" s="535"/>
      <c r="AC165" s="535"/>
      <c r="AD165" s="537"/>
      <c r="AE165" s="535"/>
      <c r="AF165" s="535"/>
      <c r="AG165" s="536"/>
      <c r="AH165" s="536"/>
      <c r="AI165" s="536"/>
      <c r="AJ165" s="538"/>
      <c r="AK165" s="536"/>
      <c r="AL165" s="536"/>
      <c r="AM165" s="536"/>
      <c r="AN165" s="538"/>
    </row>
    <row r="166" s="520" customFormat="1" ht="18.5" customHeight="1" spans="1:40">
      <c r="A166" s="557">
        <v>161</v>
      </c>
      <c r="B166" s="558" t="s">
        <v>893</v>
      </c>
      <c r="C166" s="559" t="s">
        <v>878</v>
      </c>
      <c r="D166" s="560" t="s">
        <v>879</v>
      </c>
      <c r="E166" s="561" t="s">
        <v>252</v>
      </c>
      <c r="F166" s="562">
        <v>1</v>
      </c>
      <c r="G166" s="563">
        <v>43329</v>
      </c>
      <c r="H166" s="563">
        <v>43329</v>
      </c>
      <c r="I166" s="576">
        <v>474.13</v>
      </c>
      <c r="J166" s="576">
        <v>14.22</v>
      </c>
      <c r="K166" s="582"/>
      <c r="L166" s="583"/>
      <c r="M166" s="583"/>
      <c r="N166" s="584">
        <v>40</v>
      </c>
      <c r="O166" s="580">
        <v>181.29</v>
      </c>
      <c r="P166" s="581"/>
      <c r="Q166" s="588"/>
      <c r="R166" s="526"/>
      <c r="S166" s="531"/>
      <c r="T166" s="531"/>
      <c r="U166" s="531"/>
      <c r="V166" s="533"/>
      <c r="W166" s="528"/>
      <c r="X166" s="528"/>
      <c r="Y166" s="534"/>
      <c r="Z166" s="535"/>
      <c r="AA166" s="536"/>
      <c r="AB166" s="535"/>
      <c r="AC166" s="535"/>
      <c r="AD166" s="537"/>
      <c r="AE166" s="535"/>
      <c r="AF166" s="535"/>
      <c r="AG166" s="536"/>
      <c r="AH166" s="536"/>
      <c r="AI166" s="536"/>
      <c r="AJ166" s="538"/>
      <c r="AK166" s="536"/>
      <c r="AL166" s="536"/>
      <c r="AM166" s="536"/>
      <c r="AN166" s="538"/>
    </row>
    <row r="167" s="520" customFormat="1" ht="18.5" customHeight="1" spans="1:40">
      <c r="A167" s="557">
        <v>162</v>
      </c>
      <c r="B167" s="558" t="s">
        <v>894</v>
      </c>
      <c r="C167" s="559" t="s">
        <v>878</v>
      </c>
      <c r="D167" s="560" t="s">
        <v>879</v>
      </c>
      <c r="E167" s="561" t="s">
        <v>252</v>
      </c>
      <c r="F167" s="562">
        <v>1</v>
      </c>
      <c r="G167" s="563">
        <v>43329</v>
      </c>
      <c r="H167" s="563">
        <v>43329</v>
      </c>
      <c r="I167" s="576">
        <v>474.13</v>
      </c>
      <c r="J167" s="576">
        <v>14.22</v>
      </c>
      <c r="K167" s="582"/>
      <c r="L167" s="583"/>
      <c r="M167" s="583"/>
      <c r="N167" s="584">
        <v>40</v>
      </c>
      <c r="O167" s="580">
        <v>181.29</v>
      </c>
      <c r="P167" s="581"/>
      <c r="Q167" s="588"/>
      <c r="R167" s="526"/>
      <c r="S167" s="531"/>
      <c r="T167" s="531"/>
      <c r="U167" s="531"/>
      <c r="V167" s="533"/>
      <c r="W167" s="528"/>
      <c r="X167" s="528"/>
      <c r="Y167" s="534"/>
      <c r="Z167" s="535"/>
      <c r="AA167" s="536"/>
      <c r="AB167" s="535"/>
      <c r="AC167" s="535"/>
      <c r="AD167" s="537"/>
      <c r="AE167" s="535"/>
      <c r="AF167" s="535"/>
      <c r="AG167" s="536"/>
      <c r="AH167" s="536"/>
      <c r="AI167" s="536"/>
      <c r="AJ167" s="538"/>
      <c r="AK167" s="536"/>
      <c r="AL167" s="536"/>
      <c r="AM167" s="536"/>
      <c r="AN167" s="538"/>
    </row>
    <row r="168" s="520" customFormat="1" ht="18.5" customHeight="1" spans="1:40">
      <c r="A168" s="557">
        <v>163</v>
      </c>
      <c r="B168" s="558" t="s">
        <v>895</v>
      </c>
      <c r="C168" s="559" t="s">
        <v>878</v>
      </c>
      <c r="D168" s="560" t="s">
        <v>879</v>
      </c>
      <c r="E168" s="561" t="s">
        <v>252</v>
      </c>
      <c r="F168" s="562">
        <v>1</v>
      </c>
      <c r="G168" s="563">
        <v>43329</v>
      </c>
      <c r="H168" s="563">
        <v>43329</v>
      </c>
      <c r="I168" s="576">
        <v>474.13</v>
      </c>
      <c r="J168" s="576">
        <v>14.22</v>
      </c>
      <c r="K168" s="582"/>
      <c r="L168" s="583"/>
      <c r="M168" s="583"/>
      <c r="N168" s="584">
        <v>40</v>
      </c>
      <c r="O168" s="580">
        <v>181.29</v>
      </c>
      <c r="P168" s="581"/>
      <c r="Q168" s="588"/>
      <c r="R168" s="526"/>
      <c r="S168" s="531"/>
      <c r="T168" s="531"/>
      <c r="U168" s="531"/>
      <c r="V168" s="533"/>
      <c r="W168" s="528"/>
      <c r="X168" s="528"/>
      <c r="Y168" s="534"/>
      <c r="Z168" s="535"/>
      <c r="AA168" s="536"/>
      <c r="AB168" s="535"/>
      <c r="AC168" s="535"/>
      <c r="AD168" s="537"/>
      <c r="AE168" s="535"/>
      <c r="AF168" s="535"/>
      <c r="AG168" s="536"/>
      <c r="AH168" s="536"/>
      <c r="AI168" s="536"/>
      <c r="AJ168" s="538"/>
      <c r="AK168" s="536"/>
      <c r="AL168" s="536"/>
      <c r="AM168" s="536"/>
      <c r="AN168" s="538"/>
    </row>
    <row r="169" s="520" customFormat="1" ht="18.5" customHeight="1" spans="1:40">
      <c r="A169" s="557">
        <v>164</v>
      </c>
      <c r="B169" s="558" t="s">
        <v>896</v>
      </c>
      <c r="C169" s="559" t="s">
        <v>878</v>
      </c>
      <c r="D169" s="560" t="s">
        <v>879</v>
      </c>
      <c r="E169" s="561" t="s">
        <v>252</v>
      </c>
      <c r="F169" s="562">
        <v>1</v>
      </c>
      <c r="G169" s="563">
        <v>43329</v>
      </c>
      <c r="H169" s="563">
        <v>43329</v>
      </c>
      <c r="I169" s="576">
        <v>474.13</v>
      </c>
      <c r="J169" s="576">
        <v>14.22</v>
      </c>
      <c r="K169" s="582"/>
      <c r="L169" s="583"/>
      <c r="M169" s="583"/>
      <c r="N169" s="584">
        <v>40</v>
      </c>
      <c r="O169" s="580">
        <v>181.29</v>
      </c>
      <c r="P169" s="581"/>
      <c r="Q169" s="588"/>
      <c r="R169" s="526"/>
      <c r="S169" s="531"/>
      <c r="T169" s="531"/>
      <c r="U169" s="531"/>
      <c r="V169" s="533"/>
      <c r="W169" s="528"/>
      <c r="X169" s="528"/>
      <c r="Y169" s="534"/>
      <c r="Z169" s="535"/>
      <c r="AA169" s="536"/>
      <c r="AB169" s="535"/>
      <c r="AC169" s="535"/>
      <c r="AD169" s="537"/>
      <c r="AE169" s="535"/>
      <c r="AF169" s="535"/>
      <c r="AG169" s="536"/>
      <c r="AH169" s="536"/>
      <c r="AI169" s="536"/>
      <c r="AJ169" s="538"/>
      <c r="AK169" s="536"/>
      <c r="AL169" s="536"/>
      <c r="AM169" s="536"/>
      <c r="AN169" s="538"/>
    </row>
    <row r="170" s="520" customFormat="1" ht="18.5" customHeight="1" spans="1:40">
      <c r="A170" s="557">
        <v>165</v>
      </c>
      <c r="B170" s="558" t="s">
        <v>897</v>
      </c>
      <c r="C170" s="559" t="s">
        <v>878</v>
      </c>
      <c r="D170" s="560" t="s">
        <v>879</v>
      </c>
      <c r="E170" s="561" t="s">
        <v>252</v>
      </c>
      <c r="F170" s="562">
        <v>1</v>
      </c>
      <c r="G170" s="563">
        <v>43329</v>
      </c>
      <c r="H170" s="563">
        <v>43329</v>
      </c>
      <c r="I170" s="576">
        <v>474.13</v>
      </c>
      <c r="J170" s="576">
        <v>14.22</v>
      </c>
      <c r="K170" s="582"/>
      <c r="L170" s="583"/>
      <c r="M170" s="583"/>
      <c r="N170" s="584">
        <v>40</v>
      </c>
      <c r="O170" s="580">
        <v>181.29</v>
      </c>
      <c r="P170" s="581"/>
      <c r="Q170" s="588"/>
      <c r="R170" s="526"/>
      <c r="S170" s="531"/>
      <c r="T170" s="531"/>
      <c r="U170" s="531"/>
      <c r="V170" s="533"/>
      <c r="W170" s="528"/>
      <c r="X170" s="528"/>
      <c r="Y170" s="534"/>
      <c r="Z170" s="535"/>
      <c r="AA170" s="536"/>
      <c r="AB170" s="535"/>
      <c r="AC170" s="535"/>
      <c r="AD170" s="537"/>
      <c r="AE170" s="535"/>
      <c r="AF170" s="535"/>
      <c r="AG170" s="536"/>
      <c r="AH170" s="536"/>
      <c r="AI170" s="536"/>
      <c r="AJ170" s="538"/>
      <c r="AK170" s="536"/>
      <c r="AL170" s="536"/>
      <c r="AM170" s="536"/>
      <c r="AN170" s="538"/>
    </row>
    <row r="171" s="520" customFormat="1" ht="18.5" customHeight="1" spans="1:40">
      <c r="A171" s="557">
        <v>166</v>
      </c>
      <c r="B171" s="558" t="s">
        <v>898</v>
      </c>
      <c r="C171" s="559" t="s">
        <v>899</v>
      </c>
      <c r="D171" s="560" t="s">
        <v>900</v>
      </c>
      <c r="E171" s="561" t="s">
        <v>252</v>
      </c>
      <c r="F171" s="562">
        <v>1</v>
      </c>
      <c r="G171" s="563">
        <v>43329</v>
      </c>
      <c r="H171" s="563">
        <v>43329</v>
      </c>
      <c r="I171" s="576">
        <v>3047.42</v>
      </c>
      <c r="J171" s="576">
        <v>91.42</v>
      </c>
      <c r="K171" s="582"/>
      <c r="L171" s="583"/>
      <c r="M171" s="583"/>
      <c r="N171" s="584">
        <v>60</v>
      </c>
      <c r="O171" s="580">
        <v>-34.37</v>
      </c>
      <c r="P171" s="581"/>
      <c r="Q171" s="588"/>
      <c r="R171" s="526"/>
      <c r="S171" s="531"/>
      <c r="T171" s="531"/>
      <c r="U171" s="531"/>
      <c r="V171" s="533"/>
      <c r="W171" s="528"/>
      <c r="X171" s="528"/>
      <c r="Y171" s="534"/>
      <c r="Z171" s="535"/>
      <c r="AA171" s="536"/>
      <c r="AB171" s="535"/>
      <c r="AC171" s="535"/>
      <c r="AD171" s="537"/>
      <c r="AE171" s="535"/>
      <c r="AF171" s="535"/>
      <c r="AG171" s="536"/>
      <c r="AH171" s="536"/>
      <c r="AI171" s="536"/>
      <c r="AJ171" s="538"/>
      <c r="AK171" s="536"/>
      <c r="AL171" s="536"/>
      <c r="AM171" s="536"/>
      <c r="AN171" s="538"/>
    </row>
    <row r="172" s="520" customFormat="1" ht="18.5" customHeight="1" spans="1:40">
      <c r="A172" s="557">
        <v>167</v>
      </c>
      <c r="B172" s="558" t="s">
        <v>901</v>
      </c>
      <c r="C172" s="559" t="s">
        <v>902</v>
      </c>
      <c r="D172" s="560" t="s">
        <v>903</v>
      </c>
      <c r="E172" s="561" t="s">
        <v>686</v>
      </c>
      <c r="F172" s="562">
        <v>1</v>
      </c>
      <c r="G172" s="563">
        <v>43329</v>
      </c>
      <c r="H172" s="563">
        <v>43329</v>
      </c>
      <c r="I172" s="576">
        <v>4551.72</v>
      </c>
      <c r="J172" s="576">
        <v>136.55</v>
      </c>
      <c r="K172" s="582"/>
      <c r="L172" s="583"/>
      <c r="M172" s="583"/>
      <c r="N172" s="584">
        <v>100</v>
      </c>
      <c r="O172" s="580">
        <v>-26.77</v>
      </c>
      <c r="P172" s="581"/>
      <c r="Q172" s="588"/>
      <c r="R172" s="526"/>
      <c r="S172" s="531"/>
      <c r="T172" s="531"/>
      <c r="U172" s="531"/>
      <c r="V172" s="533"/>
      <c r="W172" s="528"/>
      <c r="X172" s="528"/>
      <c r="Y172" s="534"/>
      <c r="Z172" s="535"/>
      <c r="AA172" s="536"/>
      <c r="AB172" s="535"/>
      <c r="AC172" s="535"/>
      <c r="AD172" s="537"/>
      <c r="AE172" s="535"/>
      <c r="AF172" s="535"/>
      <c r="AG172" s="536"/>
      <c r="AH172" s="536"/>
      <c r="AI172" s="536"/>
      <c r="AJ172" s="538"/>
      <c r="AK172" s="536"/>
      <c r="AL172" s="536"/>
      <c r="AM172" s="536"/>
      <c r="AN172" s="538"/>
    </row>
    <row r="173" s="520" customFormat="1" ht="18.5" customHeight="1" spans="1:40">
      <c r="A173" s="557">
        <v>168</v>
      </c>
      <c r="B173" s="558" t="s">
        <v>904</v>
      </c>
      <c r="C173" s="559" t="s">
        <v>902</v>
      </c>
      <c r="D173" s="560" t="s">
        <v>903</v>
      </c>
      <c r="E173" s="561" t="s">
        <v>686</v>
      </c>
      <c r="F173" s="562">
        <v>1</v>
      </c>
      <c r="G173" s="563">
        <v>43329</v>
      </c>
      <c r="H173" s="563">
        <v>43329</v>
      </c>
      <c r="I173" s="576">
        <v>4551.72</v>
      </c>
      <c r="J173" s="576">
        <v>136.55</v>
      </c>
      <c r="K173" s="582"/>
      <c r="L173" s="583"/>
      <c r="M173" s="583"/>
      <c r="N173" s="584">
        <v>100</v>
      </c>
      <c r="O173" s="580">
        <v>-26.77</v>
      </c>
      <c r="P173" s="581"/>
      <c r="Q173" s="588"/>
      <c r="R173" s="526"/>
      <c r="S173" s="531"/>
      <c r="T173" s="531"/>
      <c r="U173" s="531"/>
      <c r="V173" s="533"/>
      <c r="W173" s="528"/>
      <c r="X173" s="528"/>
      <c r="Y173" s="534"/>
      <c r="Z173" s="535"/>
      <c r="AA173" s="536"/>
      <c r="AB173" s="535"/>
      <c r="AC173" s="535"/>
      <c r="AD173" s="537"/>
      <c r="AE173" s="535"/>
      <c r="AF173" s="535"/>
      <c r="AG173" s="536"/>
      <c r="AH173" s="536"/>
      <c r="AI173" s="536"/>
      <c r="AJ173" s="538"/>
      <c r="AK173" s="536"/>
      <c r="AL173" s="536"/>
      <c r="AM173" s="536"/>
      <c r="AN173" s="538"/>
    </row>
    <row r="174" s="520" customFormat="1" ht="18.5" customHeight="1" spans="1:40">
      <c r="A174" s="557">
        <v>169</v>
      </c>
      <c r="B174" s="558" t="s">
        <v>905</v>
      </c>
      <c r="C174" s="559" t="s">
        <v>902</v>
      </c>
      <c r="D174" s="560" t="s">
        <v>903</v>
      </c>
      <c r="E174" s="561" t="s">
        <v>686</v>
      </c>
      <c r="F174" s="562">
        <v>1</v>
      </c>
      <c r="G174" s="563">
        <v>43329</v>
      </c>
      <c r="H174" s="563">
        <v>43329</v>
      </c>
      <c r="I174" s="576">
        <v>4551.72</v>
      </c>
      <c r="J174" s="576">
        <v>136.55</v>
      </c>
      <c r="K174" s="582"/>
      <c r="L174" s="583"/>
      <c r="M174" s="583"/>
      <c r="N174" s="584">
        <v>100</v>
      </c>
      <c r="O174" s="580">
        <v>-26.77</v>
      </c>
      <c r="P174" s="581"/>
      <c r="Q174" s="588"/>
      <c r="R174" s="526"/>
      <c r="S174" s="531"/>
      <c r="T174" s="531"/>
      <c r="U174" s="531"/>
      <c r="V174" s="533"/>
      <c r="W174" s="528"/>
      <c r="X174" s="528"/>
      <c r="Y174" s="534"/>
      <c r="Z174" s="535"/>
      <c r="AA174" s="536"/>
      <c r="AB174" s="535"/>
      <c r="AC174" s="535"/>
      <c r="AD174" s="537"/>
      <c r="AE174" s="535"/>
      <c r="AF174" s="535"/>
      <c r="AG174" s="536"/>
      <c r="AH174" s="536"/>
      <c r="AI174" s="536"/>
      <c r="AJ174" s="538"/>
      <c r="AK174" s="536"/>
      <c r="AL174" s="536"/>
      <c r="AM174" s="536"/>
      <c r="AN174" s="538"/>
    </row>
    <row r="175" s="520" customFormat="1" ht="18.5" customHeight="1" spans="1:40">
      <c r="A175" s="557">
        <v>170</v>
      </c>
      <c r="B175" s="558" t="s">
        <v>906</v>
      </c>
      <c r="C175" s="559" t="s">
        <v>902</v>
      </c>
      <c r="D175" s="560" t="s">
        <v>903</v>
      </c>
      <c r="E175" s="561" t="s">
        <v>686</v>
      </c>
      <c r="F175" s="562">
        <v>1</v>
      </c>
      <c r="G175" s="563">
        <v>43329</v>
      </c>
      <c r="H175" s="563">
        <v>43329</v>
      </c>
      <c r="I175" s="576">
        <v>4551.72</v>
      </c>
      <c r="J175" s="576">
        <v>136.55</v>
      </c>
      <c r="K175" s="582"/>
      <c r="L175" s="583"/>
      <c r="M175" s="583"/>
      <c r="N175" s="584">
        <v>100</v>
      </c>
      <c r="O175" s="580">
        <v>-26.77</v>
      </c>
      <c r="P175" s="581"/>
      <c r="Q175" s="588"/>
      <c r="R175" s="526"/>
      <c r="S175" s="531"/>
      <c r="T175" s="531"/>
      <c r="U175" s="531"/>
      <c r="V175" s="533"/>
      <c r="W175" s="528"/>
      <c r="X175" s="528"/>
      <c r="Y175" s="534"/>
      <c r="Z175" s="535"/>
      <c r="AA175" s="536"/>
      <c r="AB175" s="535"/>
      <c r="AC175" s="535"/>
      <c r="AD175" s="537"/>
      <c r="AE175" s="535"/>
      <c r="AF175" s="535"/>
      <c r="AG175" s="536"/>
      <c r="AH175" s="536"/>
      <c r="AI175" s="536"/>
      <c r="AJ175" s="538"/>
      <c r="AK175" s="536"/>
      <c r="AL175" s="536"/>
      <c r="AM175" s="536"/>
      <c r="AN175" s="538"/>
    </row>
    <row r="176" s="520" customFormat="1" ht="18.5" customHeight="1" spans="1:40">
      <c r="A176" s="557">
        <v>171</v>
      </c>
      <c r="B176" s="558" t="s">
        <v>907</v>
      </c>
      <c r="C176" s="559" t="s">
        <v>908</v>
      </c>
      <c r="D176" s="560"/>
      <c r="E176" s="561" t="s">
        <v>690</v>
      </c>
      <c r="F176" s="562">
        <v>1</v>
      </c>
      <c r="G176" s="563">
        <v>43431</v>
      </c>
      <c r="H176" s="563">
        <v>43431</v>
      </c>
      <c r="I176" s="576">
        <v>152586.21</v>
      </c>
      <c r="J176" s="576">
        <v>11978.03</v>
      </c>
      <c r="K176" s="582"/>
      <c r="L176" s="583"/>
      <c r="M176" s="583"/>
      <c r="N176" s="584">
        <v>0</v>
      </c>
      <c r="O176" s="580">
        <v>-100</v>
      </c>
      <c r="P176" s="581" t="s">
        <v>909</v>
      </c>
      <c r="Q176" s="588"/>
      <c r="R176" s="526"/>
      <c r="S176" s="531"/>
      <c r="T176" s="531"/>
      <c r="U176" s="531"/>
      <c r="V176" s="533"/>
      <c r="W176" s="528"/>
      <c r="X176" s="528"/>
      <c r="Y176" s="534"/>
      <c r="Z176" s="535"/>
      <c r="AA176" s="536"/>
      <c r="AB176" s="535"/>
      <c r="AC176" s="535"/>
      <c r="AD176" s="537"/>
      <c r="AE176" s="535"/>
      <c r="AF176" s="535"/>
      <c r="AG176" s="536"/>
      <c r="AH176" s="536"/>
      <c r="AI176" s="536"/>
      <c r="AJ176" s="538"/>
      <c r="AK176" s="536"/>
      <c r="AL176" s="536"/>
      <c r="AM176" s="536"/>
      <c r="AN176" s="538"/>
    </row>
    <row r="177" s="520" customFormat="1" ht="18.5" customHeight="1" spans="1:40">
      <c r="A177" s="557">
        <v>172</v>
      </c>
      <c r="B177" s="558" t="s">
        <v>910</v>
      </c>
      <c r="C177" s="559" t="s">
        <v>911</v>
      </c>
      <c r="D177" s="560" t="s">
        <v>912</v>
      </c>
      <c r="E177" s="561" t="s">
        <v>690</v>
      </c>
      <c r="F177" s="562">
        <v>1</v>
      </c>
      <c r="G177" s="563">
        <v>43641</v>
      </c>
      <c r="H177" s="563">
        <v>43641</v>
      </c>
      <c r="I177" s="576">
        <v>265689.55</v>
      </c>
      <c r="J177" s="576">
        <v>50923.84</v>
      </c>
      <c r="K177" s="582"/>
      <c r="L177" s="583"/>
      <c r="M177" s="583"/>
      <c r="N177" s="584">
        <v>0</v>
      </c>
      <c r="O177" s="580">
        <v>-100</v>
      </c>
      <c r="P177" s="581" t="s">
        <v>909</v>
      </c>
      <c r="Q177" s="588"/>
      <c r="R177" s="526"/>
      <c r="S177" s="531"/>
      <c r="T177" s="531"/>
      <c r="U177" s="531"/>
      <c r="V177" s="533"/>
      <c r="W177" s="528"/>
      <c r="X177" s="528"/>
      <c r="Y177" s="534"/>
      <c r="Z177" s="535"/>
      <c r="AA177" s="536"/>
      <c r="AB177" s="535"/>
      <c r="AC177" s="535"/>
      <c r="AD177" s="537"/>
      <c r="AE177" s="535"/>
      <c r="AF177" s="535"/>
      <c r="AG177" s="536"/>
      <c r="AH177" s="536"/>
      <c r="AI177" s="536"/>
      <c r="AJ177" s="538"/>
      <c r="AK177" s="536"/>
      <c r="AL177" s="536"/>
      <c r="AM177" s="536"/>
      <c r="AN177" s="538"/>
    </row>
    <row r="178" s="520" customFormat="1" ht="18.5" customHeight="1" spans="1:40">
      <c r="A178" s="557">
        <v>173</v>
      </c>
      <c r="B178" s="558" t="s">
        <v>913</v>
      </c>
      <c r="C178" s="559" t="s">
        <v>914</v>
      </c>
      <c r="D178" s="560" t="s">
        <v>912</v>
      </c>
      <c r="E178" s="561" t="s">
        <v>690</v>
      </c>
      <c r="F178" s="562">
        <v>1</v>
      </c>
      <c r="G178" s="563">
        <v>44003</v>
      </c>
      <c r="H178" s="563">
        <v>44003</v>
      </c>
      <c r="I178" s="576">
        <v>72099.12</v>
      </c>
      <c r="J178" s="576">
        <v>27806.28</v>
      </c>
      <c r="K178" s="582"/>
      <c r="L178" s="583"/>
      <c r="M178" s="583"/>
      <c r="N178" s="584">
        <v>0</v>
      </c>
      <c r="O178" s="580">
        <v>-100</v>
      </c>
      <c r="P178" s="581" t="s">
        <v>909</v>
      </c>
      <c r="Q178" s="588"/>
      <c r="R178" s="526"/>
      <c r="S178" s="531"/>
      <c r="T178" s="531"/>
      <c r="U178" s="531"/>
      <c r="V178" s="533"/>
      <c r="W178" s="528"/>
      <c r="X178" s="528"/>
      <c r="Y178" s="534"/>
      <c r="Z178" s="535"/>
      <c r="AA178" s="536"/>
      <c r="AB178" s="535"/>
      <c r="AC178" s="535"/>
      <c r="AD178" s="537"/>
      <c r="AE178" s="535"/>
      <c r="AF178" s="535"/>
      <c r="AG178" s="536"/>
      <c r="AH178" s="536"/>
      <c r="AI178" s="536"/>
      <c r="AJ178" s="538"/>
      <c r="AK178" s="536"/>
      <c r="AL178" s="536"/>
      <c r="AM178" s="536"/>
      <c r="AN178" s="538"/>
    </row>
    <row r="179" s="520" customFormat="1" ht="18.5" customHeight="1" spans="1:40">
      <c r="A179" s="557">
        <v>174</v>
      </c>
      <c r="B179" s="589" t="s">
        <v>915</v>
      </c>
      <c r="C179" s="590" t="s">
        <v>916</v>
      </c>
      <c r="D179" s="591"/>
      <c r="E179" s="561" t="s">
        <v>917</v>
      </c>
      <c r="F179" s="562">
        <v>1</v>
      </c>
      <c r="G179" s="563">
        <v>44342</v>
      </c>
      <c r="H179" s="563">
        <v>44342</v>
      </c>
      <c r="I179" s="576">
        <v>6336.63</v>
      </c>
      <c r="J179" s="576">
        <v>3570.75</v>
      </c>
      <c r="K179" s="582"/>
      <c r="L179" s="583"/>
      <c r="M179" s="583"/>
      <c r="N179" s="584">
        <v>30</v>
      </c>
      <c r="O179" s="580">
        <v>-99.16</v>
      </c>
      <c r="P179" s="581"/>
      <c r="Q179" s="588"/>
      <c r="R179" s="526"/>
      <c r="S179" s="531"/>
      <c r="T179" s="531"/>
      <c r="U179" s="531"/>
      <c r="V179" s="533"/>
      <c r="W179" s="528"/>
      <c r="X179" s="528"/>
      <c r="Y179" s="534"/>
      <c r="Z179" s="535"/>
      <c r="AA179" s="536"/>
      <c r="AB179" s="535"/>
      <c r="AC179" s="535"/>
      <c r="AD179" s="537"/>
      <c r="AE179" s="535"/>
      <c r="AF179" s="535"/>
      <c r="AG179" s="536"/>
      <c r="AH179" s="536"/>
      <c r="AI179" s="536"/>
      <c r="AJ179" s="538"/>
      <c r="AK179" s="536"/>
      <c r="AL179" s="536"/>
      <c r="AM179" s="536"/>
      <c r="AN179" s="538"/>
    </row>
    <row r="180" s="520" customFormat="1" ht="18.5" customHeight="1" spans="1:40">
      <c r="A180" s="319"/>
      <c r="B180" s="592" t="s">
        <v>918</v>
      </c>
      <c r="C180" s="593"/>
      <c r="D180" s="594"/>
      <c r="E180" s="468"/>
      <c r="F180" s="562"/>
      <c r="G180" s="563"/>
      <c r="H180" s="595"/>
      <c r="I180" s="598">
        <v>807126.02</v>
      </c>
      <c r="J180" s="598">
        <v>103591.22</v>
      </c>
      <c r="K180" s="598"/>
      <c r="L180" s="598">
        <v>0</v>
      </c>
      <c r="M180" s="598"/>
      <c r="N180" s="598">
        <v>9135</v>
      </c>
      <c r="O180" s="599">
        <v>-89.69</v>
      </c>
      <c r="P180" s="581"/>
      <c r="Q180" s="588"/>
      <c r="R180" s="526"/>
      <c r="S180" s="531"/>
      <c r="T180" s="531"/>
      <c r="U180" s="531"/>
      <c r="V180" s="533"/>
      <c r="W180" s="528"/>
      <c r="X180" s="528"/>
      <c r="Y180" s="534"/>
      <c r="Z180" s="535"/>
      <c r="AA180" s="536"/>
      <c r="AB180" s="535"/>
      <c r="AC180" s="535"/>
      <c r="AD180" s="537"/>
      <c r="AE180" s="535"/>
      <c r="AF180" s="535"/>
      <c r="AG180" s="536"/>
      <c r="AH180" s="536"/>
      <c r="AI180" s="536"/>
      <c r="AJ180" s="538"/>
      <c r="AK180" s="536"/>
      <c r="AL180" s="536"/>
      <c r="AM180" s="536"/>
      <c r="AN180" s="538"/>
    </row>
    <row r="181" s="520" customFormat="1" ht="18.5" customHeight="1" spans="1:40">
      <c r="A181" s="319"/>
      <c r="B181" s="592" t="s">
        <v>919</v>
      </c>
      <c r="C181" s="593"/>
      <c r="D181" s="594"/>
      <c r="E181" s="468"/>
      <c r="F181" s="562"/>
      <c r="G181" s="563"/>
      <c r="H181" s="595"/>
      <c r="I181" s="600"/>
      <c r="J181" s="601"/>
      <c r="K181" s="582"/>
      <c r="L181" s="583"/>
      <c r="M181" s="583"/>
      <c r="N181" s="584"/>
      <c r="O181" s="584"/>
      <c r="P181" s="581"/>
      <c r="Q181" s="588"/>
      <c r="R181" s="526"/>
      <c r="S181" s="531"/>
      <c r="T181" s="531"/>
      <c r="U181" s="531"/>
      <c r="V181" s="533"/>
      <c r="W181" s="528"/>
      <c r="X181" s="528"/>
      <c r="Y181" s="534"/>
      <c r="Z181" s="535"/>
      <c r="AA181" s="536"/>
      <c r="AB181" s="535"/>
      <c r="AC181" s="535"/>
      <c r="AD181" s="537"/>
      <c r="AE181" s="535"/>
      <c r="AF181" s="535"/>
      <c r="AG181" s="536"/>
      <c r="AH181" s="536"/>
      <c r="AI181" s="536"/>
      <c r="AJ181" s="538"/>
      <c r="AK181" s="536"/>
      <c r="AL181" s="536"/>
      <c r="AM181" s="536"/>
      <c r="AN181" s="538"/>
    </row>
    <row r="182" s="520" customFormat="1" ht="18.5" customHeight="1" spans="1:40">
      <c r="A182" s="557">
        <v>175</v>
      </c>
      <c r="B182" s="317"/>
      <c r="C182" s="596" t="s">
        <v>920</v>
      </c>
      <c r="D182" s="597"/>
      <c r="E182" s="468" t="s">
        <v>686</v>
      </c>
      <c r="F182" s="562">
        <v>58</v>
      </c>
      <c r="G182" s="563">
        <v>40193</v>
      </c>
      <c r="H182" s="563">
        <v>40193</v>
      </c>
      <c r="I182" s="600"/>
      <c r="J182" s="601"/>
      <c r="K182" s="582"/>
      <c r="L182" s="583"/>
      <c r="M182" s="583"/>
      <c r="N182" s="584">
        <v>2320</v>
      </c>
      <c r="O182" s="584"/>
      <c r="P182" s="602" t="s">
        <v>670</v>
      </c>
      <c r="Q182" s="588"/>
      <c r="R182" s="526"/>
      <c r="S182" s="531"/>
      <c r="T182" s="531"/>
      <c r="U182" s="531"/>
      <c r="V182" s="533"/>
      <c r="W182" s="528"/>
      <c r="X182" s="528"/>
      <c r="Y182" s="534"/>
      <c r="Z182" s="535"/>
      <c r="AA182" s="536"/>
      <c r="AB182" s="535"/>
      <c r="AC182" s="535"/>
      <c r="AD182" s="537"/>
      <c r="AE182" s="535"/>
      <c r="AF182" s="535"/>
      <c r="AG182" s="536"/>
      <c r="AH182" s="536"/>
      <c r="AI182" s="536"/>
      <c r="AJ182" s="538"/>
      <c r="AK182" s="536"/>
      <c r="AL182" s="536"/>
      <c r="AM182" s="536"/>
      <c r="AN182" s="538"/>
    </row>
    <row r="183" s="520" customFormat="1" ht="18.5" customHeight="1" spans="1:40">
      <c r="A183" s="557">
        <v>176</v>
      </c>
      <c r="B183" s="317"/>
      <c r="C183" s="596" t="s">
        <v>921</v>
      </c>
      <c r="D183" s="597"/>
      <c r="E183" s="468" t="s">
        <v>686</v>
      </c>
      <c r="F183" s="562">
        <v>1</v>
      </c>
      <c r="G183" s="563">
        <v>40193</v>
      </c>
      <c r="H183" s="563">
        <v>40193</v>
      </c>
      <c r="I183" s="600"/>
      <c r="J183" s="601"/>
      <c r="K183" s="582"/>
      <c r="L183" s="583"/>
      <c r="M183" s="583"/>
      <c r="N183" s="584">
        <v>150</v>
      </c>
      <c r="O183" s="584"/>
      <c r="P183" s="602" t="s">
        <v>670</v>
      </c>
      <c r="Q183" s="588"/>
      <c r="R183" s="526"/>
      <c r="S183" s="531"/>
      <c r="T183" s="531"/>
      <c r="U183" s="531"/>
      <c r="V183" s="533"/>
      <c r="W183" s="528"/>
      <c r="X183" s="528"/>
      <c r="Y183" s="534"/>
      <c r="Z183" s="535"/>
      <c r="AA183" s="536"/>
      <c r="AB183" s="535"/>
      <c r="AC183" s="535"/>
      <c r="AD183" s="537"/>
      <c r="AE183" s="535"/>
      <c r="AF183" s="535"/>
      <c r="AG183" s="536"/>
      <c r="AH183" s="536"/>
      <c r="AI183" s="536"/>
      <c r="AJ183" s="538"/>
      <c r="AK183" s="536"/>
      <c r="AL183" s="536"/>
      <c r="AM183" s="536"/>
      <c r="AN183" s="538"/>
    </row>
    <row r="184" s="520" customFormat="1" ht="18.5" customHeight="1" spans="1:40">
      <c r="A184" s="557">
        <v>177</v>
      </c>
      <c r="B184" s="317"/>
      <c r="C184" s="596" t="s">
        <v>922</v>
      </c>
      <c r="D184" s="597"/>
      <c r="E184" s="468" t="s">
        <v>686</v>
      </c>
      <c r="F184" s="562">
        <v>5</v>
      </c>
      <c r="G184" s="563">
        <v>40193</v>
      </c>
      <c r="H184" s="563">
        <v>40193</v>
      </c>
      <c r="I184" s="600"/>
      <c r="J184" s="601"/>
      <c r="K184" s="582"/>
      <c r="L184" s="583"/>
      <c r="M184" s="583"/>
      <c r="N184" s="584">
        <v>50</v>
      </c>
      <c r="O184" s="584"/>
      <c r="P184" s="602" t="s">
        <v>670</v>
      </c>
      <c r="Q184" s="588"/>
      <c r="R184" s="526"/>
      <c r="S184" s="531"/>
      <c r="T184" s="531"/>
      <c r="U184" s="531"/>
      <c r="V184" s="533"/>
      <c r="W184" s="528"/>
      <c r="X184" s="528"/>
      <c r="Y184" s="534"/>
      <c r="Z184" s="535"/>
      <c r="AA184" s="536"/>
      <c r="AB184" s="535"/>
      <c r="AC184" s="535"/>
      <c r="AD184" s="537"/>
      <c r="AE184" s="535"/>
      <c r="AF184" s="535"/>
      <c r="AG184" s="536"/>
      <c r="AH184" s="536"/>
      <c r="AI184" s="536"/>
      <c r="AJ184" s="538"/>
      <c r="AK184" s="536"/>
      <c r="AL184" s="536"/>
      <c r="AM184" s="536"/>
      <c r="AN184" s="538"/>
    </row>
    <row r="185" s="520" customFormat="1" ht="18.5" customHeight="1" spans="1:40">
      <c r="A185" s="557">
        <v>178</v>
      </c>
      <c r="B185" s="317"/>
      <c r="C185" s="596" t="s">
        <v>923</v>
      </c>
      <c r="D185" s="597"/>
      <c r="E185" s="468" t="s">
        <v>784</v>
      </c>
      <c r="F185" s="562">
        <v>57</v>
      </c>
      <c r="G185" s="563">
        <v>40193</v>
      </c>
      <c r="H185" s="563">
        <v>40193</v>
      </c>
      <c r="I185" s="600"/>
      <c r="J185" s="601"/>
      <c r="K185" s="582"/>
      <c r="L185" s="583"/>
      <c r="M185" s="583"/>
      <c r="N185" s="584">
        <v>570</v>
      </c>
      <c r="O185" s="584"/>
      <c r="P185" s="602" t="s">
        <v>670</v>
      </c>
      <c r="Q185" s="588"/>
      <c r="R185" s="526"/>
      <c r="S185" s="531"/>
      <c r="T185" s="531"/>
      <c r="U185" s="531"/>
      <c r="V185" s="533"/>
      <c r="W185" s="528"/>
      <c r="X185" s="528"/>
      <c r="Y185" s="534"/>
      <c r="Z185" s="535"/>
      <c r="AA185" s="536"/>
      <c r="AB185" s="535"/>
      <c r="AC185" s="535"/>
      <c r="AD185" s="537"/>
      <c r="AE185" s="535"/>
      <c r="AF185" s="535"/>
      <c r="AG185" s="536"/>
      <c r="AH185" s="536"/>
      <c r="AI185" s="536"/>
      <c r="AJ185" s="538"/>
      <c r="AK185" s="536"/>
      <c r="AL185" s="536"/>
      <c r="AM185" s="536"/>
      <c r="AN185" s="538"/>
    </row>
    <row r="186" s="520" customFormat="1" ht="18.5" customHeight="1" spans="1:40">
      <c r="A186" s="557">
        <v>179</v>
      </c>
      <c r="B186" s="317"/>
      <c r="C186" s="596" t="s">
        <v>924</v>
      </c>
      <c r="D186" s="597"/>
      <c r="E186" s="468" t="s">
        <v>784</v>
      </c>
      <c r="F186" s="562">
        <v>2</v>
      </c>
      <c r="G186" s="563">
        <v>40193</v>
      </c>
      <c r="H186" s="563">
        <v>40193</v>
      </c>
      <c r="I186" s="600"/>
      <c r="J186" s="601"/>
      <c r="K186" s="582"/>
      <c r="L186" s="583"/>
      <c r="M186" s="583"/>
      <c r="N186" s="584">
        <v>80</v>
      </c>
      <c r="O186" s="584"/>
      <c r="P186" s="602" t="s">
        <v>670</v>
      </c>
      <c r="Q186" s="588"/>
      <c r="R186" s="526"/>
      <c r="S186" s="531"/>
      <c r="T186" s="531"/>
      <c r="U186" s="531"/>
      <c r="V186" s="533"/>
      <c r="W186" s="528"/>
      <c r="X186" s="528"/>
      <c r="Y186" s="534"/>
      <c r="Z186" s="535"/>
      <c r="AA186" s="536"/>
      <c r="AB186" s="535"/>
      <c r="AC186" s="535"/>
      <c r="AD186" s="537"/>
      <c r="AE186" s="535"/>
      <c r="AF186" s="535"/>
      <c r="AG186" s="536"/>
      <c r="AH186" s="536"/>
      <c r="AI186" s="536"/>
      <c r="AJ186" s="538"/>
      <c r="AK186" s="536"/>
      <c r="AL186" s="536"/>
      <c r="AM186" s="536"/>
      <c r="AN186" s="538"/>
    </row>
    <row r="187" s="520" customFormat="1" ht="18.5" customHeight="1" spans="1:40">
      <c r="A187" s="557">
        <v>180</v>
      </c>
      <c r="B187" s="317"/>
      <c r="C187" s="596" t="s">
        <v>925</v>
      </c>
      <c r="D187" s="597"/>
      <c r="E187" s="468" t="s">
        <v>784</v>
      </c>
      <c r="F187" s="562">
        <v>3</v>
      </c>
      <c r="G187" s="563">
        <v>40193</v>
      </c>
      <c r="H187" s="563">
        <v>40193</v>
      </c>
      <c r="I187" s="600"/>
      <c r="J187" s="601"/>
      <c r="K187" s="582"/>
      <c r="L187" s="583"/>
      <c r="M187" s="583"/>
      <c r="N187" s="584">
        <v>120</v>
      </c>
      <c r="O187" s="584"/>
      <c r="P187" s="602" t="s">
        <v>670</v>
      </c>
      <c r="Q187" s="588"/>
      <c r="R187" s="526"/>
      <c r="S187" s="531"/>
      <c r="T187" s="531"/>
      <c r="U187" s="531"/>
      <c r="V187" s="533"/>
      <c r="W187" s="528"/>
      <c r="X187" s="528"/>
      <c r="Y187" s="534"/>
      <c r="Z187" s="535"/>
      <c r="AA187" s="536"/>
      <c r="AB187" s="535"/>
      <c r="AC187" s="535"/>
      <c r="AD187" s="537"/>
      <c r="AE187" s="535"/>
      <c r="AF187" s="535"/>
      <c r="AG187" s="536"/>
      <c r="AH187" s="536"/>
      <c r="AI187" s="536"/>
      <c r="AJ187" s="538"/>
      <c r="AK187" s="536"/>
      <c r="AL187" s="536"/>
      <c r="AM187" s="536"/>
      <c r="AN187" s="538"/>
    </row>
    <row r="188" s="520" customFormat="1" ht="18.5" customHeight="1" spans="1:40">
      <c r="A188" s="557">
        <v>181</v>
      </c>
      <c r="B188" s="317"/>
      <c r="C188" s="596" t="s">
        <v>926</v>
      </c>
      <c r="D188" s="597"/>
      <c r="E188" s="468" t="s">
        <v>252</v>
      </c>
      <c r="F188" s="562">
        <v>13</v>
      </c>
      <c r="G188" s="563">
        <v>40193</v>
      </c>
      <c r="H188" s="563">
        <v>40193</v>
      </c>
      <c r="I188" s="600"/>
      <c r="J188" s="601"/>
      <c r="K188" s="582"/>
      <c r="L188" s="583"/>
      <c r="M188" s="583"/>
      <c r="N188" s="584">
        <v>130</v>
      </c>
      <c r="O188" s="584"/>
      <c r="P188" s="602" t="s">
        <v>670</v>
      </c>
      <c r="Q188" s="588"/>
      <c r="R188" s="526"/>
      <c r="S188" s="531"/>
      <c r="T188" s="531"/>
      <c r="U188" s="531"/>
      <c r="V188" s="533"/>
      <c r="W188" s="528"/>
      <c r="X188" s="528"/>
      <c r="Y188" s="534"/>
      <c r="Z188" s="535"/>
      <c r="AA188" s="536"/>
      <c r="AB188" s="535"/>
      <c r="AC188" s="535"/>
      <c r="AD188" s="537"/>
      <c r="AE188" s="535"/>
      <c r="AF188" s="535"/>
      <c r="AG188" s="536"/>
      <c r="AH188" s="536"/>
      <c r="AI188" s="536"/>
      <c r="AJ188" s="538"/>
      <c r="AK188" s="536"/>
      <c r="AL188" s="536"/>
      <c r="AM188" s="536"/>
      <c r="AN188" s="538"/>
    </row>
    <row r="189" s="520" customFormat="1" ht="18.5" customHeight="1" spans="1:40">
      <c r="A189" s="557">
        <v>182</v>
      </c>
      <c r="B189" s="317"/>
      <c r="C189" s="596" t="s">
        <v>927</v>
      </c>
      <c r="D189" s="597"/>
      <c r="E189" s="468" t="s">
        <v>252</v>
      </c>
      <c r="F189" s="562">
        <v>94</v>
      </c>
      <c r="G189" s="563">
        <v>40193</v>
      </c>
      <c r="H189" s="563">
        <v>40193</v>
      </c>
      <c r="I189" s="600"/>
      <c r="J189" s="601"/>
      <c r="K189" s="582"/>
      <c r="L189" s="583"/>
      <c r="M189" s="583"/>
      <c r="N189" s="584">
        <v>2820</v>
      </c>
      <c r="O189" s="584"/>
      <c r="P189" s="602" t="s">
        <v>670</v>
      </c>
      <c r="Q189" s="588"/>
      <c r="R189" s="526"/>
      <c r="S189" s="531"/>
      <c r="T189" s="531"/>
      <c r="U189" s="531"/>
      <c r="V189" s="533"/>
      <c r="W189" s="528"/>
      <c r="X189" s="528"/>
      <c r="Y189" s="534"/>
      <c r="Z189" s="535"/>
      <c r="AA189" s="536"/>
      <c r="AB189" s="535"/>
      <c r="AC189" s="535"/>
      <c r="AD189" s="537"/>
      <c r="AE189" s="535"/>
      <c r="AF189" s="535"/>
      <c r="AG189" s="536"/>
      <c r="AH189" s="536"/>
      <c r="AI189" s="536"/>
      <c r="AJ189" s="538"/>
      <c r="AK189" s="536"/>
      <c r="AL189" s="536"/>
      <c r="AM189" s="536"/>
      <c r="AN189" s="538"/>
    </row>
    <row r="190" s="520" customFormat="1" ht="18.5" customHeight="1" spans="1:40">
      <c r="A190" s="557">
        <v>183</v>
      </c>
      <c r="B190" s="317"/>
      <c r="C190" s="596" t="s">
        <v>928</v>
      </c>
      <c r="D190" s="597"/>
      <c r="E190" s="468" t="s">
        <v>252</v>
      </c>
      <c r="F190" s="562">
        <v>94</v>
      </c>
      <c r="G190" s="563">
        <v>40193</v>
      </c>
      <c r="H190" s="563">
        <v>40193</v>
      </c>
      <c r="I190" s="600"/>
      <c r="J190" s="601"/>
      <c r="K190" s="582"/>
      <c r="L190" s="583"/>
      <c r="M190" s="583"/>
      <c r="N190" s="584">
        <v>1880</v>
      </c>
      <c r="O190" s="584"/>
      <c r="P190" s="602" t="s">
        <v>670</v>
      </c>
      <c r="Q190" s="588"/>
      <c r="R190" s="526"/>
      <c r="S190" s="531"/>
      <c r="T190" s="531"/>
      <c r="U190" s="531"/>
      <c r="V190" s="533"/>
      <c r="W190" s="528"/>
      <c r="X190" s="528"/>
      <c r="Y190" s="534"/>
      <c r="Z190" s="535"/>
      <c r="AA190" s="536"/>
      <c r="AB190" s="535"/>
      <c r="AC190" s="535"/>
      <c r="AD190" s="537"/>
      <c r="AE190" s="535"/>
      <c r="AF190" s="535"/>
      <c r="AG190" s="536"/>
      <c r="AH190" s="536"/>
      <c r="AI190" s="536"/>
      <c r="AJ190" s="538"/>
      <c r="AK190" s="536"/>
      <c r="AL190" s="536"/>
      <c r="AM190" s="536"/>
      <c r="AN190" s="538"/>
    </row>
    <row r="191" s="520" customFormat="1" ht="18.5" customHeight="1" spans="1:40">
      <c r="A191" s="557">
        <v>184</v>
      </c>
      <c r="B191" s="317"/>
      <c r="C191" s="596" t="s">
        <v>929</v>
      </c>
      <c r="D191" s="597"/>
      <c r="E191" s="468" t="s">
        <v>252</v>
      </c>
      <c r="F191" s="562">
        <v>20</v>
      </c>
      <c r="G191" s="563">
        <v>40193</v>
      </c>
      <c r="H191" s="563">
        <v>40193</v>
      </c>
      <c r="I191" s="600"/>
      <c r="J191" s="601"/>
      <c r="K191" s="582"/>
      <c r="L191" s="583"/>
      <c r="M191" s="583"/>
      <c r="N191" s="584">
        <v>600</v>
      </c>
      <c r="O191" s="584"/>
      <c r="P191" s="602" t="s">
        <v>670</v>
      </c>
      <c r="Q191" s="588"/>
      <c r="R191" s="526"/>
      <c r="S191" s="531"/>
      <c r="T191" s="531"/>
      <c r="U191" s="531"/>
      <c r="V191" s="533"/>
      <c r="W191" s="528"/>
      <c r="X191" s="528"/>
      <c r="Y191" s="534"/>
      <c r="Z191" s="535"/>
      <c r="AA191" s="536"/>
      <c r="AB191" s="535"/>
      <c r="AC191" s="535"/>
      <c r="AD191" s="537"/>
      <c r="AE191" s="535"/>
      <c r="AF191" s="535"/>
      <c r="AG191" s="536"/>
      <c r="AH191" s="536"/>
      <c r="AI191" s="536"/>
      <c r="AJ191" s="538"/>
      <c r="AK191" s="536"/>
      <c r="AL191" s="536"/>
      <c r="AM191" s="536"/>
      <c r="AN191" s="538"/>
    </row>
    <row r="192" s="520" customFormat="1" ht="18.5" customHeight="1" spans="1:40">
      <c r="A192" s="557">
        <v>185</v>
      </c>
      <c r="B192" s="317"/>
      <c r="C192" s="596" t="s">
        <v>930</v>
      </c>
      <c r="D192" s="597"/>
      <c r="E192" s="468" t="s">
        <v>252</v>
      </c>
      <c r="F192" s="562">
        <v>20</v>
      </c>
      <c r="G192" s="563">
        <v>40193</v>
      </c>
      <c r="H192" s="563">
        <v>40193</v>
      </c>
      <c r="I192" s="600"/>
      <c r="J192" s="601"/>
      <c r="K192" s="582"/>
      <c r="L192" s="583"/>
      <c r="M192" s="583"/>
      <c r="N192" s="584">
        <v>400</v>
      </c>
      <c r="O192" s="584"/>
      <c r="P192" s="602" t="s">
        <v>670</v>
      </c>
      <c r="Q192" s="588"/>
      <c r="R192" s="526"/>
      <c r="S192" s="531"/>
      <c r="T192" s="531"/>
      <c r="U192" s="531"/>
      <c r="V192" s="533"/>
      <c r="W192" s="528"/>
      <c r="X192" s="528"/>
      <c r="Y192" s="534"/>
      <c r="Z192" s="535"/>
      <c r="AA192" s="536"/>
      <c r="AB192" s="535"/>
      <c r="AC192" s="535"/>
      <c r="AD192" s="537"/>
      <c r="AE192" s="535"/>
      <c r="AF192" s="535"/>
      <c r="AG192" s="536"/>
      <c r="AH192" s="536"/>
      <c r="AI192" s="536"/>
      <c r="AJ192" s="538"/>
      <c r="AK192" s="536"/>
      <c r="AL192" s="536"/>
      <c r="AM192" s="536"/>
      <c r="AN192" s="538"/>
    </row>
    <row r="193" s="520" customFormat="1" ht="18.5" customHeight="1" spans="1:40">
      <c r="A193" s="557">
        <v>186</v>
      </c>
      <c r="B193" s="317"/>
      <c r="C193" s="596" t="s">
        <v>931</v>
      </c>
      <c r="D193" s="597"/>
      <c r="E193" s="468" t="s">
        <v>728</v>
      </c>
      <c r="F193" s="562">
        <v>83</v>
      </c>
      <c r="G193" s="563">
        <v>40193</v>
      </c>
      <c r="H193" s="563">
        <v>40193</v>
      </c>
      <c r="I193" s="600"/>
      <c r="J193" s="601"/>
      <c r="K193" s="582"/>
      <c r="L193" s="583"/>
      <c r="M193" s="583"/>
      <c r="N193" s="584">
        <v>8300</v>
      </c>
      <c r="O193" s="584"/>
      <c r="P193" s="602" t="s">
        <v>670</v>
      </c>
      <c r="Q193" s="588"/>
      <c r="R193" s="526"/>
      <c r="S193" s="531"/>
      <c r="T193" s="531"/>
      <c r="U193" s="531"/>
      <c r="V193" s="533"/>
      <c r="W193" s="528"/>
      <c r="X193" s="528"/>
      <c r="Y193" s="534"/>
      <c r="Z193" s="535"/>
      <c r="AA193" s="536"/>
      <c r="AB193" s="535"/>
      <c r="AC193" s="535"/>
      <c r="AD193" s="537"/>
      <c r="AE193" s="535"/>
      <c r="AF193" s="535"/>
      <c r="AG193" s="536"/>
      <c r="AH193" s="536"/>
      <c r="AI193" s="536"/>
      <c r="AJ193" s="538"/>
      <c r="AK193" s="536"/>
      <c r="AL193" s="536"/>
      <c r="AM193" s="536"/>
      <c r="AN193" s="538"/>
    </row>
    <row r="194" s="520" customFormat="1" ht="18.5" customHeight="1" spans="1:40">
      <c r="A194" s="557">
        <v>187</v>
      </c>
      <c r="B194" s="317"/>
      <c r="C194" s="596" t="s">
        <v>817</v>
      </c>
      <c r="D194" s="597"/>
      <c r="E194" s="468" t="s">
        <v>728</v>
      </c>
      <c r="F194" s="562">
        <v>70</v>
      </c>
      <c r="G194" s="563">
        <v>40193</v>
      </c>
      <c r="H194" s="563">
        <v>40193</v>
      </c>
      <c r="I194" s="600"/>
      <c r="J194" s="601"/>
      <c r="K194" s="582"/>
      <c r="L194" s="583"/>
      <c r="M194" s="583"/>
      <c r="N194" s="584">
        <v>4900</v>
      </c>
      <c r="O194" s="584"/>
      <c r="P194" s="602" t="s">
        <v>670</v>
      </c>
      <c r="Q194" s="588"/>
      <c r="R194" s="526"/>
      <c r="S194" s="531"/>
      <c r="T194" s="531"/>
      <c r="U194" s="531"/>
      <c r="V194" s="533"/>
      <c r="W194" s="528"/>
      <c r="X194" s="528"/>
      <c r="Y194" s="534"/>
      <c r="Z194" s="535"/>
      <c r="AA194" s="536"/>
      <c r="AB194" s="535"/>
      <c r="AC194" s="535"/>
      <c r="AD194" s="537"/>
      <c r="AE194" s="535"/>
      <c r="AF194" s="535"/>
      <c r="AG194" s="536"/>
      <c r="AH194" s="536"/>
      <c r="AI194" s="536"/>
      <c r="AJ194" s="538"/>
      <c r="AK194" s="536"/>
      <c r="AL194" s="536"/>
      <c r="AM194" s="536"/>
      <c r="AN194" s="538"/>
    </row>
    <row r="195" s="520" customFormat="1" ht="18.5" customHeight="1" spans="1:40">
      <c r="A195" s="557">
        <v>188</v>
      </c>
      <c r="B195" s="317"/>
      <c r="C195" s="596" t="s">
        <v>932</v>
      </c>
      <c r="D195" s="597"/>
      <c r="E195" s="468" t="s">
        <v>686</v>
      </c>
      <c r="F195" s="562">
        <v>49</v>
      </c>
      <c r="G195" s="563">
        <v>40193</v>
      </c>
      <c r="H195" s="563">
        <v>40193</v>
      </c>
      <c r="I195" s="600"/>
      <c r="J195" s="601"/>
      <c r="K195" s="582"/>
      <c r="L195" s="583"/>
      <c r="M195" s="583"/>
      <c r="N195" s="584">
        <v>1960</v>
      </c>
      <c r="O195" s="584"/>
      <c r="P195" s="602" t="s">
        <v>670</v>
      </c>
      <c r="Q195" s="588"/>
      <c r="R195" s="526"/>
      <c r="S195" s="531"/>
      <c r="T195" s="531"/>
      <c r="U195" s="531"/>
      <c r="V195" s="533"/>
      <c r="W195" s="528"/>
      <c r="X195" s="528"/>
      <c r="Y195" s="534"/>
      <c r="Z195" s="535"/>
      <c r="AA195" s="536"/>
      <c r="AB195" s="535"/>
      <c r="AC195" s="535"/>
      <c r="AD195" s="537"/>
      <c r="AE195" s="535"/>
      <c r="AF195" s="535"/>
      <c r="AG195" s="536"/>
      <c r="AH195" s="536"/>
      <c r="AI195" s="536"/>
      <c r="AJ195" s="538"/>
      <c r="AK195" s="536"/>
      <c r="AL195" s="536"/>
      <c r="AM195" s="536"/>
      <c r="AN195" s="538"/>
    </row>
    <row r="196" s="520" customFormat="1" ht="18.5" customHeight="1" spans="1:40">
      <c r="A196" s="557">
        <v>189</v>
      </c>
      <c r="B196" s="317"/>
      <c r="C196" s="596" t="s">
        <v>933</v>
      </c>
      <c r="D196" s="597"/>
      <c r="E196" s="468" t="s">
        <v>784</v>
      </c>
      <c r="F196" s="562">
        <v>110</v>
      </c>
      <c r="G196" s="563">
        <v>40193</v>
      </c>
      <c r="H196" s="563">
        <v>40193</v>
      </c>
      <c r="I196" s="600"/>
      <c r="J196" s="601"/>
      <c r="K196" s="582"/>
      <c r="L196" s="583"/>
      <c r="M196" s="583"/>
      <c r="N196" s="584">
        <v>4400</v>
      </c>
      <c r="O196" s="584"/>
      <c r="P196" s="602" t="s">
        <v>670</v>
      </c>
      <c r="Q196" s="588"/>
      <c r="R196" s="526"/>
      <c r="S196" s="531"/>
      <c r="T196" s="531"/>
      <c r="U196" s="531"/>
      <c r="V196" s="533"/>
      <c r="W196" s="528"/>
      <c r="X196" s="528"/>
      <c r="Y196" s="534"/>
      <c r="Z196" s="535"/>
      <c r="AA196" s="536"/>
      <c r="AB196" s="535"/>
      <c r="AC196" s="535"/>
      <c r="AD196" s="537"/>
      <c r="AE196" s="535"/>
      <c r="AF196" s="535"/>
      <c r="AG196" s="536"/>
      <c r="AH196" s="536"/>
      <c r="AI196" s="536"/>
      <c r="AJ196" s="538"/>
      <c r="AK196" s="536"/>
      <c r="AL196" s="536"/>
      <c r="AM196" s="536"/>
      <c r="AN196" s="538"/>
    </row>
    <row r="197" s="520" customFormat="1" ht="18.5" customHeight="1" spans="1:40">
      <c r="A197" s="557">
        <v>190</v>
      </c>
      <c r="B197" s="317"/>
      <c r="C197" s="596" t="s">
        <v>934</v>
      </c>
      <c r="D197" s="597"/>
      <c r="E197" s="468" t="s">
        <v>784</v>
      </c>
      <c r="F197" s="562">
        <v>110</v>
      </c>
      <c r="G197" s="563">
        <v>40193</v>
      </c>
      <c r="H197" s="563">
        <v>40193</v>
      </c>
      <c r="I197" s="600"/>
      <c r="J197" s="601"/>
      <c r="K197" s="582"/>
      <c r="L197" s="583"/>
      <c r="M197" s="583"/>
      <c r="N197" s="584">
        <v>2200</v>
      </c>
      <c r="O197" s="584"/>
      <c r="P197" s="602" t="s">
        <v>670</v>
      </c>
      <c r="Q197" s="588"/>
      <c r="R197" s="526"/>
      <c r="S197" s="531"/>
      <c r="T197" s="531"/>
      <c r="U197" s="531"/>
      <c r="V197" s="533"/>
      <c r="W197" s="528"/>
      <c r="X197" s="528"/>
      <c r="Y197" s="534"/>
      <c r="Z197" s="535"/>
      <c r="AA197" s="536"/>
      <c r="AB197" s="535"/>
      <c r="AC197" s="535"/>
      <c r="AD197" s="537"/>
      <c r="AE197" s="535"/>
      <c r="AF197" s="535"/>
      <c r="AG197" s="536"/>
      <c r="AH197" s="536"/>
      <c r="AI197" s="536"/>
      <c r="AJ197" s="538"/>
      <c r="AK197" s="536"/>
      <c r="AL197" s="536"/>
      <c r="AM197" s="536"/>
      <c r="AN197" s="538"/>
    </row>
    <row r="198" s="520" customFormat="1" ht="18.5" customHeight="1" spans="1:40">
      <c r="A198" s="557">
        <v>191</v>
      </c>
      <c r="B198" s="317"/>
      <c r="C198" s="596" t="s">
        <v>935</v>
      </c>
      <c r="D198" s="597"/>
      <c r="E198" s="468" t="s">
        <v>686</v>
      </c>
      <c r="F198" s="562">
        <v>3</v>
      </c>
      <c r="G198" s="563">
        <v>40193</v>
      </c>
      <c r="H198" s="563">
        <v>40193</v>
      </c>
      <c r="I198" s="600"/>
      <c r="J198" s="601"/>
      <c r="K198" s="582"/>
      <c r="L198" s="583"/>
      <c r="M198" s="583"/>
      <c r="N198" s="584">
        <v>150</v>
      </c>
      <c r="O198" s="584"/>
      <c r="P198" s="602" t="s">
        <v>670</v>
      </c>
      <c r="Q198" s="588"/>
      <c r="R198" s="526"/>
      <c r="S198" s="531"/>
      <c r="T198" s="531"/>
      <c r="U198" s="531"/>
      <c r="V198" s="533"/>
      <c r="W198" s="528"/>
      <c r="X198" s="528"/>
      <c r="Y198" s="534"/>
      <c r="Z198" s="535"/>
      <c r="AA198" s="536"/>
      <c r="AB198" s="535"/>
      <c r="AC198" s="535"/>
      <c r="AD198" s="537"/>
      <c r="AE198" s="535"/>
      <c r="AF198" s="535"/>
      <c r="AG198" s="536"/>
      <c r="AH198" s="536"/>
      <c r="AI198" s="536"/>
      <c r="AJ198" s="538"/>
      <c r="AK198" s="536"/>
      <c r="AL198" s="536"/>
      <c r="AM198" s="536"/>
      <c r="AN198" s="538"/>
    </row>
    <row r="199" s="520" customFormat="1" ht="18.5" customHeight="1" spans="1:40">
      <c r="A199" s="557">
        <v>192</v>
      </c>
      <c r="B199" s="317"/>
      <c r="C199" s="596" t="s">
        <v>936</v>
      </c>
      <c r="D199" s="597"/>
      <c r="E199" s="468" t="s">
        <v>686</v>
      </c>
      <c r="F199" s="562">
        <v>69</v>
      </c>
      <c r="G199" s="563">
        <v>40193</v>
      </c>
      <c r="H199" s="563">
        <v>40193</v>
      </c>
      <c r="I199" s="600"/>
      <c r="J199" s="601"/>
      <c r="K199" s="582"/>
      <c r="L199" s="583"/>
      <c r="M199" s="583"/>
      <c r="N199" s="584">
        <v>3450</v>
      </c>
      <c r="O199" s="584"/>
      <c r="P199" s="602" t="s">
        <v>670</v>
      </c>
      <c r="Q199" s="588"/>
      <c r="R199" s="526"/>
      <c r="S199" s="531"/>
      <c r="T199" s="531"/>
      <c r="U199" s="531"/>
      <c r="V199" s="533"/>
      <c r="W199" s="528"/>
      <c r="X199" s="528"/>
      <c r="Y199" s="534"/>
      <c r="Z199" s="535"/>
      <c r="AA199" s="536"/>
      <c r="AB199" s="535"/>
      <c r="AC199" s="535"/>
      <c r="AD199" s="537"/>
      <c r="AE199" s="535"/>
      <c r="AF199" s="535"/>
      <c r="AG199" s="536"/>
      <c r="AH199" s="536"/>
      <c r="AI199" s="536"/>
      <c r="AJ199" s="538"/>
      <c r="AK199" s="536"/>
      <c r="AL199" s="536"/>
      <c r="AM199" s="536"/>
      <c r="AN199" s="538"/>
    </row>
    <row r="200" s="520" customFormat="1" ht="18.5" customHeight="1" spans="1:40">
      <c r="A200" s="557">
        <v>193</v>
      </c>
      <c r="B200" s="317"/>
      <c r="C200" s="596" t="s">
        <v>937</v>
      </c>
      <c r="D200" s="597"/>
      <c r="E200" s="468" t="s">
        <v>938</v>
      </c>
      <c r="F200" s="562">
        <v>90</v>
      </c>
      <c r="G200" s="563">
        <v>40193</v>
      </c>
      <c r="H200" s="563">
        <v>40193</v>
      </c>
      <c r="I200" s="600"/>
      <c r="J200" s="601"/>
      <c r="K200" s="582"/>
      <c r="L200" s="583"/>
      <c r="M200" s="583"/>
      <c r="N200" s="584">
        <v>2700</v>
      </c>
      <c r="O200" s="584"/>
      <c r="P200" s="602" t="s">
        <v>670</v>
      </c>
      <c r="Q200" s="588"/>
      <c r="R200" s="526"/>
      <c r="S200" s="531"/>
      <c r="T200" s="531"/>
      <c r="U200" s="531"/>
      <c r="V200" s="533"/>
      <c r="W200" s="528"/>
      <c r="X200" s="528"/>
      <c r="Y200" s="534"/>
      <c r="Z200" s="535"/>
      <c r="AA200" s="536"/>
      <c r="AB200" s="535"/>
      <c r="AC200" s="535"/>
      <c r="AD200" s="537"/>
      <c r="AE200" s="535"/>
      <c r="AF200" s="535"/>
      <c r="AG200" s="536"/>
      <c r="AH200" s="536"/>
      <c r="AI200" s="536"/>
      <c r="AJ200" s="538"/>
      <c r="AK200" s="536"/>
      <c r="AL200" s="536"/>
      <c r="AM200" s="536"/>
      <c r="AN200" s="538"/>
    </row>
    <row r="201" s="520" customFormat="1" ht="18.5" customHeight="1" spans="1:40">
      <c r="A201" s="557">
        <v>194</v>
      </c>
      <c r="B201" s="317"/>
      <c r="C201" s="596" t="s">
        <v>939</v>
      </c>
      <c r="D201" s="597"/>
      <c r="E201" s="468" t="s">
        <v>252</v>
      </c>
      <c r="F201" s="562">
        <v>87</v>
      </c>
      <c r="G201" s="563">
        <v>40193</v>
      </c>
      <c r="H201" s="563">
        <v>40193</v>
      </c>
      <c r="I201" s="600"/>
      <c r="J201" s="601"/>
      <c r="K201" s="582"/>
      <c r="L201" s="583"/>
      <c r="M201" s="583"/>
      <c r="N201" s="584">
        <v>3480</v>
      </c>
      <c r="O201" s="584"/>
      <c r="P201" s="602" t="s">
        <v>670</v>
      </c>
      <c r="Q201" s="588"/>
      <c r="R201" s="526"/>
      <c r="S201" s="531"/>
      <c r="T201" s="531"/>
      <c r="U201" s="531"/>
      <c r="V201" s="533"/>
      <c r="W201" s="528"/>
      <c r="X201" s="528"/>
      <c r="Y201" s="534"/>
      <c r="Z201" s="535"/>
      <c r="AA201" s="536"/>
      <c r="AB201" s="535"/>
      <c r="AC201" s="535"/>
      <c r="AD201" s="537"/>
      <c r="AE201" s="535"/>
      <c r="AF201" s="535"/>
      <c r="AG201" s="536"/>
      <c r="AH201" s="536"/>
      <c r="AI201" s="536"/>
      <c r="AJ201" s="538"/>
      <c r="AK201" s="536"/>
      <c r="AL201" s="536"/>
      <c r="AM201" s="536"/>
      <c r="AN201" s="538"/>
    </row>
    <row r="202" s="520" customFormat="1" ht="18.5" customHeight="1" spans="1:40">
      <c r="A202" s="557">
        <v>195</v>
      </c>
      <c r="B202" s="317"/>
      <c r="C202" s="596" t="s">
        <v>940</v>
      </c>
      <c r="D202" s="597"/>
      <c r="E202" s="468" t="s">
        <v>686</v>
      </c>
      <c r="F202" s="562">
        <v>4</v>
      </c>
      <c r="G202" s="563">
        <v>40193</v>
      </c>
      <c r="H202" s="563">
        <v>40193</v>
      </c>
      <c r="I202" s="600"/>
      <c r="J202" s="601"/>
      <c r="K202" s="582"/>
      <c r="L202" s="583"/>
      <c r="M202" s="583"/>
      <c r="N202" s="584">
        <v>240</v>
      </c>
      <c r="O202" s="584"/>
      <c r="P202" s="602" t="s">
        <v>670</v>
      </c>
      <c r="Q202" s="588"/>
      <c r="R202" s="526"/>
      <c r="S202" s="531"/>
      <c r="T202" s="531"/>
      <c r="U202" s="531"/>
      <c r="V202" s="533"/>
      <c r="W202" s="528"/>
      <c r="X202" s="528"/>
      <c r="Y202" s="534"/>
      <c r="Z202" s="535"/>
      <c r="AA202" s="536"/>
      <c r="AB202" s="535"/>
      <c r="AC202" s="535"/>
      <c r="AD202" s="537"/>
      <c r="AE202" s="535"/>
      <c r="AF202" s="535"/>
      <c r="AG202" s="536"/>
      <c r="AH202" s="536"/>
      <c r="AI202" s="536"/>
      <c r="AJ202" s="538"/>
      <c r="AK202" s="536"/>
      <c r="AL202" s="536"/>
      <c r="AM202" s="536"/>
      <c r="AN202" s="538"/>
    </row>
    <row r="203" s="520" customFormat="1" ht="18.5" customHeight="1" spans="1:40">
      <c r="A203" s="557">
        <v>196</v>
      </c>
      <c r="B203" s="317"/>
      <c r="C203" s="596" t="s">
        <v>941</v>
      </c>
      <c r="D203" s="597"/>
      <c r="E203" s="468" t="s">
        <v>728</v>
      </c>
      <c r="F203" s="562">
        <v>8</v>
      </c>
      <c r="G203" s="563">
        <v>40193</v>
      </c>
      <c r="H203" s="563">
        <v>40193</v>
      </c>
      <c r="I203" s="600"/>
      <c r="J203" s="601"/>
      <c r="K203" s="582"/>
      <c r="L203" s="583"/>
      <c r="M203" s="583"/>
      <c r="N203" s="584">
        <v>800</v>
      </c>
      <c r="O203" s="584"/>
      <c r="P203" s="602" t="s">
        <v>670</v>
      </c>
      <c r="Q203" s="588"/>
      <c r="R203" s="526"/>
      <c r="S203" s="531"/>
      <c r="T203" s="531"/>
      <c r="U203" s="531"/>
      <c r="V203" s="533"/>
      <c r="W203" s="528"/>
      <c r="X203" s="528"/>
      <c r="Y203" s="534"/>
      <c r="Z203" s="535"/>
      <c r="AA203" s="536"/>
      <c r="AB203" s="535"/>
      <c r="AC203" s="535"/>
      <c r="AD203" s="537"/>
      <c r="AE203" s="535"/>
      <c r="AF203" s="535"/>
      <c r="AG203" s="536"/>
      <c r="AH203" s="536"/>
      <c r="AI203" s="536"/>
      <c r="AJ203" s="538"/>
      <c r="AK203" s="536"/>
      <c r="AL203" s="536"/>
      <c r="AM203" s="536"/>
      <c r="AN203" s="538"/>
    </row>
    <row r="204" s="520" customFormat="1" ht="18.5" customHeight="1" spans="1:40">
      <c r="A204" s="557">
        <v>197</v>
      </c>
      <c r="B204" s="317"/>
      <c r="C204" s="596" t="s">
        <v>942</v>
      </c>
      <c r="D204" s="597"/>
      <c r="E204" s="468" t="s">
        <v>728</v>
      </c>
      <c r="F204" s="562">
        <v>15</v>
      </c>
      <c r="G204" s="563">
        <v>40193</v>
      </c>
      <c r="H204" s="563">
        <v>40193</v>
      </c>
      <c r="I204" s="600"/>
      <c r="J204" s="601"/>
      <c r="K204" s="582"/>
      <c r="L204" s="583"/>
      <c r="M204" s="583"/>
      <c r="N204" s="584">
        <v>750</v>
      </c>
      <c r="O204" s="584"/>
      <c r="P204" s="602" t="s">
        <v>670</v>
      </c>
      <c r="Q204" s="588"/>
      <c r="R204" s="526"/>
      <c r="S204" s="531"/>
      <c r="T204" s="531"/>
      <c r="U204" s="531"/>
      <c r="V204" s="533"/>
      <c r="W204" s="528"/>
      <c r="X204" s="528"/>
      <c r="Y204" s="534"/>
      <c r="Z204" s="535"/>
      <c r="AA204" s="536"/>
      <c r="AB204" s="535"/>
      <c r="AC204" s="535"/>
      <c r="AD204" s="537"/>
      <c r="AE204" s="535"/>
      <c r="AF204" s="535"/>
      <c r="AG204" s="536"/>
      <c r="AH204" s="536"/>
      <c r="AI204" s="536"/>
      <c r="AJ204" s="538"/>
      <c r="AK204" s="536"/>
      <c r="AL204" s="536"/>
      <c r="AM204" s="536"/>
      <c r="AN204" s="538"/>
    </row>
    <row r="205" s="520" customFormat="1" ht="18.5" customHeight="1" spans="1:40">
      <c r="A205" s="557">
        <v>198</v>
      </c>
      <c r="B205" s="317"/>
      <c r="C205" s="596" t="s">
        <v>943</v>
      </c>
      <c r="D205" s="597"/>
      <c r="E205" s="468" t="s">
        <v>784</v>
      </c>
      <c r="F205" s="562">
        <v>9</v>
      </c>
      <c r="G205" s="563">
        <v>40193</v>
      </c>
      <c r="H205" s="563">
        <v>40193</v>
      </c>
      <c r="I205" s="600"/>
      <c r="J205" s="601"/>
      <c r="K205" s="582"/>
      <c r="L205" s="583"/>
      <c r="M205" s="583"/>
      <c r="N205" s="584">
        <v>90</v>
      </c>
      <c r="O205" s="584"/>
      <c r="P205" s="602" t="s">
        <v>670</v>
      </c>
      <c r="Q205" s="588"/>
      <c r="R205" s="526"/>
      <c r="S205" s="531"/>
      <c r="T205" s="531"/>
      <c r="U205" s="531"/>
      <c r="V205" s="533"/>
      <c r="W205" s="528"/>
      <c r="X205" s="528"/>
      <c r="Y205" s="534"/>
      <c r="Z205" s="535"/>
      <c r="AA205" s="536"/>
      <c r="AB205" s="535"/>
      <c r="AC205" s="535"/>
      <c r="AD205" s="537"/>
      <c r="AE205" s="535"/>
      <c r="AF205" s="535"/>
      <c r="AG205" s="536"/>
      <c r="AH205" s="536"/>
      <c r="AI205" s="536"/>
      <c r="AJ205" s="538"/>
      <c r="AK205" s="536"/>
      <c r="AL205" s="536"/>
      <c r="AM205" s="536"/>
      <c r="AN205" s="538"/>
    </row>
    <row r="206" s="520" customFormat="1" ht="18.5" customHeight="1" spans="1:40">
      <c r="A206" s="557">
        <v>199</v>
      </c>
      <c r="B206" s="317"/>
      <c r="C206" s="603" t="s">
        <v>944</v>
      </c>
      <c r="D206" s="597"/>
      <c r="E206" s="468" t="s">
        <v>686</v>
      </c>
      <c r="F206" s="562">
        <v>1</v>
      </c>
      <c r="G206" s="563">
        <v>40193</v>
      </c>
      <c r="H206" s="563">
        <v>40193</v>
      </c>
      <c r="I206" s="600"/>
      <c r="J206" s="601"/>
      <c r="K206" s="582"/>
      <c r="L206" s="583"/>
      <c r="M206" s="583"/>
      <c r="N206" s="584">
        <v>120</v>
      </c>
      <c r="O206" s="584"/>
      <c r="P206" s="602" t="s">
        <v>670</v>
      </c>
      <c r="Q206" s="588"/>
      <c r="R206" s="526"/>
      <c r="S206" s="531"/>
      <c r="T206" s="531"/>
      <c r="U206" s="531"/>
      <c r="V206" s="533"/>
      <c r="W206" s="528"/>
      <c r="X206" s="528"/>
      <c r="Y206" s="534"/>
      <c r="Z206" s="535"/>
      <c r="AA206" s="536"/>
      <c r="AB206" s="535"/>
      <c r="AC206" s="535"/>
      <c r="AD206" s="537"/>
      <c r="AE206" s="535"/>
      <c r="AF206" s="535"/>
      <c r="AG206" s="536"/>
      <c r="AH206" s="536"/>
      <c r="AI206" s="536"/>
      <c r="AJ206" s="538"/>
      <c r="AK206" s="536"/>
      <c r="AL206" s="536"/>
      <c r="AM206" s="536"/>
      <c r="AN206" s="538"/>
    </row>
    <row r="207" s="520" customFormat="1" ht="18.5" customHeight="1" spans="1:40">
      <c r="A207" s="557">
        <v>200</v>
      </c>
      <c r="B207" s="317"/>
      <c r="C207" s="596" t="s">
        <v>945</v>
      </c>
      <c r="D207" s="597"/>
      <c r="E207" s="468" t="s">
        <v>946</v>
      </c>
      <c r="F207" s="562">
        <v>143</v>
      </c>
      <c r="G207" s="563">
        <v>40193</v>
      </c>
      <c r="H207" s="563">
        <v>40193</v>
      </c>
      <c r="I207" s="600"/>
      <c r="J207" s="601"/>
      <c r="K207" s="582"/>
      <c r="L207" s="583"/>
      <c r="M207" s="583"/>
      <c r="N207" s="584">
        <v>286</v>
      </c>
      <c r="O207" s="584"/>
      <c r="P207" s="602" t="s">
        <v>670</v>
      </c>
      <c r="Q207" s="588"/>
      <c r="R207" s="526"/>
      <c r="S207" s="531"/>
      <c r="T207" s="531"/>
      <c r="U207" s="531"/>
      <c r="V207" s="533"/>
      <c r="W207" s="528"/>
      <c r="X207" s="528"/>
      <c r="Y207" s="534"/>
      <c r="Z207" s="535"/>
      <c r="AA207" s="536"/>
      <c r="AB207" s="535"/>
      <c r="AC207" s="535"/>
      <c r="AD207" s="537"/>
      <c r="AE207" s="535"/>
      <c r="AF207" s="535"/>
      <c r="AG207" s="536"/>
      <c r="AH207" s="536"/>
      <c r="AI207" s="536"/>
      <c r="AJ207" s="538"/>
      <c r="AK207" s="536"/>
      <c r="AL207" s="536"/>
      <c r="AM207" s="536"/>
      <c r="AN207" s="538"/>
    </row>
    <row r="208" s="520" customFormat="1" ht="18.5" customHeight="1" spans="1:40">
      <c r="A208" s="557">
        <v>201</v>
      </c>
      <c r="B208" s="317"/>
      <c r="C208" s="596" t="s">
        <v>947</v>
      </c>
      <c r="D208" s="597"/>
      <c r="E208" s="468" t="s">
        <v>946</v>
      </c>
      <c r="F208" s="562">
        <v>250</v>
      </c>
      <c r="G208" s="563">
        <v>40193</v>
      </c>
      <c r="H208" s="563">
        <v>40193</v>
      </c>
      <c r="I208" s="600"/>
      <c r="J208" s="601"/>
      <c r="K208" s="582"/>
      <c r="L208" s="583"/>
      <c r="M208" s="583"/>
      <c r="N208" s="584">
        <v>1000</v>
      </c>
      <c r="O208" s="584"/>
      <c r="P208" s="602" t="s">
        <v>670</v>
      </c>
      <c r="Q208" s="588"/>
      <c r="R208" s="526"/>
      <c r="S208" s="531"/>
      <c r="T208" s="531"/>
      <c r="U208" s="531"/>
      <c r="V208" s="533"/>
      <c r="W208" s="528"/>
      <c r="X208" s="528"/>
      <c r="Y208" s="534"/>
      <c r="Z208" s="535"/>
      <c r="AA208" s="536"/>
      <c r="AB208" s="535"/>
      <c r="AC208" s="535"/>
      <c r="AD208" s="537"/>
      <c r="AE208" s="535"/>
      <c r="AF208" s="535"/>
      <c r="AG208" s="536"/>
      <c r="AH208" s="536"/>
      <c r="AI208" s="536"/>
      <c r="AJ208" s="538"/>
      <c r="AK208" s="536"/>
      <c r="AL208" s="536"/>
      <c r="AM208" s="536"/>
      <c r="AN208" s="538"/>
    </row>
    <row r="209" s="520" customFormat="1" ht="18.5" customHeight="1" spans="1:40">
      <c r="A209" s="557">
        <v>202</v>
      </c>
      <c r="B209" s="317"/>
      <c r="C209" s="596" t="s">
        <v>948</v>
      </c>
      <c r="D209" s="597"/>
      <c r="E209" s="468" t="s">
        <v>252</v>
      </c>
      <c r="F209" s="562">
        <v>215</v>
      </c>
      <c r="G209" s="563">
        <v>40193</v>
      </c>
      <c r="H209" s="563">
        <v>40193</v>
      </c>
      <c r="I209" s="600"/>
      <c r="J209" s="601"/>
      <c r="K209" s="582"/>
      <c r="L209" s="583"/>
      <c r="M209" s="583"/>
      <c r="N209" s="584">
        <v>430</v>
      </c>
      <c r="O209" s="584"/>
      <c r="P209" s="602" t="s">
        <v>670</v>
      </c>
      <c r="Q209" s="588"/>
      <c r="R209" s="526"/>
      <c r="S209" s="531"/>
      <c r="T209" s="531"/>
      <c r="U209" s="531"/>
      <c r="V209" s="533"/>
      <c r="W209" s="528"/>
      <c r="X209" s="528"/>
      <c r="Y209" s="534"/>
      <c r="Z209" s="535"/>
      <c r="AA209" s="536"/>
      <c r="AB209" s="535"/>
      <c r="AC209" s="535"/>
      <c r="AD209" s="537"/>
      <c r="AE209" s="535"/>
      <c r="AF209" s="535"/>
      <c r="AG209" s="536"/>
      <c r="AH209" s="536"/>
      <c r="AI209" s="536"/>
      <c r="AJ209" s="538"/>
      <c r="AK209" s="536"/>
      <c r="AL209" s="536"/>
      <c r="AM209" s="536"/>
      <c r="AN209" s="538"/>
    </row>
    <row r="210" s="520" customFormat="1" ht="18.5" customHeight="1" spans="1:40">
      <c r="A210" s="557">
        <v>203</v>
      </c>
      <c r="B210" s="317"/>
      <c r="C210" s="596" t="s">
        <v>949</v>
      </c>
      <c r="D210" s="597"/>
      <c r="E210" s="468" t="s">
        <v>946</v>
      </c>
      <c r="F210" s="562">
        <v>244</v>
      </c>
      <c r="G210" s="563">
        <v>40193</v>
      </c>
      <c r="H210" s="563">
        <v>40193</v>
      </c>
      <c r="I210" s="600"/>
      <c r="J210" s="601"/>
      <c r="K210" s="582"/>
      <c r="L210" s="583"/>
      <c r="M210" s="583"/>
      <c r="N210" s="584">
        <v>976</v>
      </c>
      <c r="O210" s="584"/>
      <c r="P210" s="602" t="s">
        <v>670</v>
      </c>
      <c r="Q210" s="588"/>
      <c r="R210" s="526"/>
      <c r="S210" s="531"/>
      <c r="T210" s="531"/>
      <c r="U210" s="531"/>
      <c r="V210" s="533"/>
      <c r="W210" s="528"/>
      <c r="X210" s="528"/>
      <c r="Y210" s="534"/>
      <c r="Z210" s="535"/>
      <c r="AA210" s="536"/>
      <c r="AB210" s="535"/>
      <c r="AC210" s="535"/>
      <c r="AD210" s="537"/>
      <c r="AE210" s="535"/>
      <c r="AF210" s="535"/>
      <c r="AG210" s="536"/>
      <c r="AH210" s="536"/>
      <c r="AI210" s="536"/>
      <c r="AJ210" s="538"/>
      <c r="AK210" s="536"/>
      <c r="AL210" s="536"/>
      <c r="AM210" s="536"/>
      <c r="AN210" s="538"/>
    </row>
    <row r="211" s="520" customFormat="1" ht="18.5" customHeight="1" spans="1:40">
      <c r="A211" s="557">
        <v>204</v>
      </c>
      <c r="B211" s="317"/>
      <c r="C211" s="596" t="s">
        <v>950</v>
      </c>
      <c r="D211" s="597" t="s">
        <v>734</v>
      </c>
      <c r="E211" s="468" t="s">
        <v>946</v>
      </c>
      <c r="F211" s="562">
        <v>20</v>
      </c>
      <c r="G211" s="563">
        <v>40193</v>
      </c>
      <c r="H211" s="563">
        <v>40193</v>
      </c>
      <c r="I211" s="600"/>
      <c r="J211" s="601"/>
      <c r="K211" s="582"/>
      <c r="L211" s="583"/>
      <c r="M211" s="583"/>
      <c r="N211" s="584">
        <v>20</v>
      </c>
      <c r="O211" s="584"/>
      <c r="P211" s="602" t="s">
        <v>670</v>
      </c>
      <c r="Q211" s="588"/>
      <c r="R211" s="526"/>
      <c r="S211" s="531"/>
      <c r="T211" s="531"/>
      <c r="U211" s="531"/>
      <c r="V211" s="533"/>
      <c r="W211" s="528"/>
      <c r="X211" s="528"/>
      <c r="Y211" s="534"/>
      <c r="Z211" s="535"/>
      <c r="AA211" s="536"/>
      <c r="AB211" s="535"/>
      <c r="AC211" s="535"/>
      <c r="AD211" s="537"/>
      <c r="AE211" s="535"/>
      <c r="AF211" s="535"/>
      <c r="AG211" s="536"/>
      <c r="AH211" s="536"/>
      <c r="AI211" s="536"/>
      <c r="AJ211" s="538"/>
      <c r="AK211" s="536"/>
      <c r="AL211" s="536"/>
      <c r="AM211" s="536"/>
      <c r="AN211" s="538"/>
    </row>
    <row r="212" s="520" customFormat="1" ht="18.5" customHeight="1" spans="1:40">
      <c r="A212" s="557">
        <v>205</v>
      </c>
      <c r="B212" s="317"/>
      <c r="C212" s="596" t="s">
        <v>951</v>
      </c>
      <c r="D212" s="597"/>
      <c r="E212" s="468" t="s">
        <v>252</v>
      </c>
      <c r="F212" s="562">
        <v>218</v>
      </c>
      <c r="G212" s="563">
        <v>40193</v>
      </c>
      <c r="H212" s="563">
        <v>40193</v>
      </c>
      <c r="I212" s="600"/>
      <c r="J212" s="601"/>
      <c r="K212" s="582"/>
      <c r="L212" s="583"/>
      <c r="M212" s="583"/>
      <c r="N212" s="584">
        <v>2616</v>
      </c>
      <c r="O212" s="584"/>
      <c r="P212" s="602" t="s">
        <v>670</v>
      </c>
      <c r="Q212" s="588"/>
      <c r="R212" s="526"/>
      <c r="S212" s="531"/>
      <c r="T212" s="531"/>
      <c r="U212" s="531"/>
      <c r="V212" s="533"/>
      <c r="W212" s="528"/>
      <c r="X212" s="528"/>
      <c r="Y212" s="534"/>
      <c r="Z212" s="535"/>
      <c r="AA212" s="536"/>
      <c r="AB212" s="535"/>
      <c r="AC212" s="535"/>
      <c r="AD212" s="537"/>
      <c r="AE212" s="535"/>
      <c r="AF212" s="535"/>
      <c r="AG212" s="536"/>
      <c r="AH212" s="536"/>
      <c r="AI212" s="536"/>
      <c r="AJ212" s="538"/>
      <c r="AK212" s="536"/>
      <c r="AL212" s="536"/>
      <c r="AM212" s="536"/>
      <c r="AN212" s="538"/>
    </row>
    <row r="213" s="520" customFormat="1" ht="18.5" customHeight="1" spans="1:40">
      <c r="A213" s="557">
        <v>206</v>
      </c>
      <c r="B213" s="317"/>
      <c r="C213" s="596" t="s">
        <v>952</v>
      </c>
      <c r="D213" s="597" t="s">
        <v>739</v>
      </c>
      <c r="E213" s="468" t="s">
        <v>252</v>
      </c>
      <c r="F213" s="562">
        <v>261</v>
      </c>
      <c r="G213" s="563">
        <v>40193</v>
      </c>
      <c r="H213" s="563">
        <v>40193</v>
      </c>
      <c r="I213" s="600"/>
      <c r="J213" s="601"/>
      <c r="K213" s="582"/>
      <c r="L213" s="583"/>
      <c r="M213" s="583"/>
      <c r="N213" s="584">
        <v>2088</v>
      </c>
      <c r="O213" s="584"/>
      <c r="P213" s="602" t="s">
        <v>670</v>
      </c>
      <c r="Q213" s="588"/>
      <c r="R213" s="526"/>
      <c r="S213" s="531"/>
      <c r="T213" s="531"/>
      <c r="U213" s="531"/>
      <c r="V213" s="533"/>
      <c r="W213" s="528"/>
      <c r="X213" s="528"/>
      <c r="Y213" s="534"/>
      <c r="Z213" s="535"/>
      <c r="AA213" s="536"/>
      <c r="AB213" s="535"/>
      <c r="AC213" s="535"/>
      <c r="AD213" s="537"/>
      <c r="AE213" s="535"/>
      <c r="AF213" s="535"/>
      <c r="AG213" s="536"/>
      <c r="AH213" s="536"/>
      <c r="AI213" s="536"/>
      <c r="AJ213" s="538"/>
      <c r="AK213" s="536"/>
      <c r="AL213" s="536"/>
      <c r="AM213" s="536"/>
      <c r="AN213" s="538"/>
    </row>
    <row r="214" s="520" customFormat="1" ht="18.5" customHeight="1" spans="1:40">
      <c r="A214" s="557">
        <v>207</v>
      </c>
      <c r="B214" s="317"/>
      <c r="C214" s="596" t="s">
        <v>953</v>
      </c>
      <c r="D214" s="597" t="s">
        <v>739</v>
      </c>
      <c r="E214" s="468" t="s">
        <v>252</v>
      </c>
      <c r="F214" s="562">
        <v>185</v>
      </c>
      <c r="G214" s="563">
        <v>40193</v>
      </c>
      <c r="H214" s="563">
        <v>40193</v>
      </c>
      <c r="I214" s="600"/>
      <c r="J214" s="601"/>
      <c r="K214" s="582"/>
      <c r="L214" s="583"/>
      <c r="M214" s="583"/>
      <c r="N214" s="584">
        <v>1480</v>
      </c>
      <c r="O214" s="584"/>
      <c r="P214" s="602" t="s">
        <v>670</v>
      </c>
      <c r="Q214" s="588"/>
      <c r="R214" s="526"/>
      <c r="S214" s="531"/>
      <c r="T214" s="531"/>
      <c r="U214" s="531"/>
      <c r="V214" s="533"/>
      <c r="W214" s="528"/>
      <c r="X214" s="528"/>
      <c r="Y214" s="534"/>
      <c r="Z214" s="535"/>
      <c r="AA214" s="536"/>
      <c r="AB214" s="535"/>
      <c r="AC214" s="535"/>
      <c r="AD214" s="537"/>
      <c r="AE214" s="535"/>
      <c r="AF214" s="535"/>
      <c r="AG214" s="536"/>
      <c r="AH214" s="536"/>
      <c r="AI214" s="536"/>
      <c r="AJ214" s="538"/>
      <c r="AK214" s="536"/>
      <c r="AL214" s="536"/>
      <c r="AM214" s="536"/>
      <c r="AN214" s="538"/>
    </row>
    <row r="215" s="520" customFormat="1" ht="18.5" customHeight="1" spans="1:40">
      <c r="A215" s="557">
        <v>208</v>
      </c>
      <c r="B215" s="317"/>
      <c r="C215" s="596" t="s">
        <v>954</v>
      </c>
      <c r="D215" s="597" t="s">
        <v>739</v>
      </c>
      <c r="E215" s="468" t="s">
        <v>252</v>
      </c>
      <c r="F215" s="562">
        <v>38</v>
      </c>
      <c r="G215" s="563">
        <v>40193</v>
      </c>
      <c r="H215" s="563">
        <v>40193</v>
      </c>
      <c r="I215" s="600"/>
      <c r="J215" s="601"/>
      <c r="K215" s="582"/>
      <c r="L215" s="583"/>
      <c r="M215" s="583"/>
      <c r="N215" s="584">
        <v>380</v>
      </c>
      <c r="O215" s="584"/>
      <c r="P215" s="602" t="s">
        <v>670</v>
      </c>
      <c r="Q215" s="588"/>
      <c r="R215" s="526"/>
      <c r="S215" s="531"/>
      <c r="T215" s="531"/>
      <c r="U215" s="531"/>
      <c r="V215" s="533"/>
      <c r="W215" s="528"/>
      <c r="X215" s="528"/>
      <c r="Y215" s="534"/>
      <c r="Z215" s="535"/>
      <c r="AA215" s="536"/>
      <c r="AB215" s="535"/>
      <c r="AC215" s="535"/>
      <c r="AD215" s="537"/>
      <c r="AE215" s="535"/>
      <c r="AF215" s="535"/>
      <c r="AG215" s="536"/>
      <c r="AH215" s="536"/>
      <c r="AI215" s="536"/>
      <c r="AJ215" s="538"/>
      <c r="AK215" s="536"/>
      <c r="AL215" s="536"/>
      <c r="AM215" s="536"/>
      <c r="AN215" s="538"/>
    </row>
    <row r="216" s="520" customFormat="1" ht="18.5" customHeight="1" spans="1:40">
      <c r="A216" s="557">
        <v>209</v>
      </c>
      <c r="B216" s="317"/>
      <c r="C216" s="596" t="s">
        <v>955</v>
      </c>
      <c r="D216" s="597"/>
      <c r="E216" s="468" t="s">
        <v>252</v>
      </c>
      <c r="F216" s="562">
        <v>35</v>
      </c>
      <c r="G216" s="563">
        <v>40193</v>
      </c>
      <c r="H216" s="563">
        <v>40193</v>
      </c>
      <c r="I216" s="600"/>
      <c r="J216" s="601"/>
      <c r="K216" s="582"/>
      <c r="L216" s="583"/>
      <c r="M216" s="583"/>
      <c r="N216" s="584">
        <v>350</v>
      </c>
      <c r="O216" s="584"/>
      <c r="P216" s="602" t="s">
        <v>670</v>
      </c>
      <c r="Q216" s="588"/>
      <c r="R216" s="526"/>
      <c r="S216" s="531"/>
      <c r="T216" s="531"/>
      <c r="U216" s="531"/>
      <c r="V216" s="533"/>
      <c r="W216" s="528"/>
      <c r="X216" s="528"/>
      <c r="Y216" s="534"/>
      <c r="Z216" s="535"/>
      <c r="AA216" s="536"/>
      <c r="AB216" s="535"/>
      <c r="AC216" s="535"/>
      <c r="AD216" s="537"/>
      <c r="AE216" s="535"/>
      <c r="AF216" s="535"/>
      <c r="AG216" s="536"/>
      <c r="AH216" s="536"/>
      <c r="AI216" s="536"/>
      <c r="AJ216" s="538"/>
      <c r="AK216" s="536"/>
      <c r="AL216" s="536"/>
      <c r="AM216" s="536"/>
      <c r="AN216" s="538"/>
    </row>
    <row r="217" s="520" customFormat="1" ht="18.5" customHeight="1" spans="1:40">
      <c r="A217" s="557">
        <v>210</v>
      </c>
      <c r="B217" s="317"/>
      <c r="C217" s="596" t="s">
        <v>956</v>
      </c>
      <c r="D217" s="597"/>
      <c r="E217" s="468" t="s">
        <v>252</v>
      </c>
      <c r="F217" s="562">
        <v>19</v>
      </c>
      <c r="G217" s="563">
        <v>40193</v>
      </c>
      <c r="H217" s="563">
        <v>40193</v>
      </c>
      <c r="I217" s="600"/>
      <c r="J217" s="601"/>
      <c r="K217" s="582"/>
      <c r="L217" s="583"/>
      <c r="M217" s="583"/>
      <c r="N217" s="584">
        <v>190</v>
      </c>
      <c r="O217" s="584"/>
      <c r="P217" s="602" t="s">
        <v>670</v>
      </c>
      <c r="Q217" s="588"/>
      <c r="R217" s="526"/>
      <c r="S217" s="531"/>
      <c r="T217" s="531"/>
      <c r="U217" s="531"/>
      <c r="V217" s="533"/>
      <c r="W217" s="528"/>
      <c r="X217" s="528"/>
      <c r="Y217" s="534"/>
      <c r="Z217" s="535"/>
      <c r="AA217" s="536"/>
      <c r="AB217" s="535"/>
      <c r="AC217" s="535"/>
      <c r="AD217" s="537"/>
      <c r="AE217" s="535"/>
      <c r="AF217" s="535"/>
      <c r="AG217" s="536"/>
      <c r="AH217" s="536"/>
      <c r="AI217" s="536"/>
      <c r="AJ217" s="538"/>
      <c r="AK217" s="536"/>
      <c r="AL217" s="536"/>
      <c r="AM217" s="536"/>
      <c r="AN217" s="538"/>
    </row>
    <row r="218" s="520" customFormat="1" ht="18.5" customHeight="1" spans="1:40">
      <c r="A218" s="557">
        <v>211</v>
      </c>
      <c r="B218" s="317"/>
      <c r="C218" s="596" t="s">
        <v>957</v>
      </c>
      <c r="D218" s="597"/>
      <c r="E218" s="468" t="s">
        <v>252</v>
      </c>
      <c r="F218" s="562">
        <v>253</v>
      </c>
      <c r="G218" s="563">
        <v>40193</v>
      </c>
      <c r="H218" s="563">
        <v>40193</v>
      </c>
      <c r="I218" s="600"/>
      <c r="J218" s="601"/>
      <c r="K218" s="582"/>
      <c r="L218" s="583"/>
      <c r="M218" s="583"/>
      <c r="N218" s="584">
        <v>2530</v>
      </c>
      <c r="O218" s="584"/>
      <c r="P218" s="602" t="s">
        <v>670</v>
      </c>
      <c r="Q218" s="588"/>
      <c r="R218" s="526"/>
      <c r="S218" s="531"/>
      <c r="T218" s="531"/>
      <c r="U218" s="531"/>
      <c r="V218" s="533"/>
      <c r="W218" s="528"/>
      <c r="X218" s="528"/>
      <c r="Y218" s="534"/>
      <c r="Z218" s="535"/>
      <c r="AA218" s="536"/>
      <c r="AB218" s="535"/>
      <c r="AC218" s="535"/>
      <c r="AD218" s="537"/>
      <c r="AE218" s="535"/>
      <c r="AF218" s="535"/>
      <c r="AG218" s="536"/>
      <c r="AH218" s="536"/>
      <c r="AI218" s="536"/>
      <c r="AJ218" s="538"/>
      <c r="AK218" s="536"/>
      <c r="AL218" s="536"/>
      <c r="AM218" s="536"/>
      <c r="AN218" s="538"/>
    </row>
    <row r="219" s="520" customFormat="1" ht="18.5" customHeight="1" spans="1:40">
      <c r="A219" s="319"/>
      <c r="B219" s="604" t="s">
        <v>958</v>
      </c>
      <c r="C219" s="605"/>
      <c r="D219" s="606"/>
      <c r="E219" s="468"/>
      <c r="F219" s="562"/>
      <c r="G219" s="563"/>
      <c r="H219" s="607"/>
      <c r="I219" s="618">
        <v>0</v>
      </c>
      <c r="J219" s="618">
        <v>0</v>
      </c>
      <c r="K219" s="618"/>
      <c r="L219" s="618"/>
      <c r="M219" s="618"/>
      <c r="N219" s="619">
        <f>SUM(N182:N218)</f>
        <v>55006</v>
      </c>
      <c r="O219" s="618"/>
      <c r="P219" s="620"/>
      <c r="Q219" s="588"/>
      <c r="R219" s="526"/>
      <c r="S219" s="531"/>
      <c r="T219" s="531"/>
      <c r="U219" s="531"/>
      <c r="V219" s="533"/>
      <c r="W219" s="528"/>
      <c r="X219" s="528"/>
      <c r="Y219" s="534"/>
      <c r="Z219" s="535"/>
      <c r="AA219" s="536"/>
      <c r="AB219" s="535"/>
      <c r="AC219" s="535"/>
      <c r="AD219" s="537"/>
      <c r="AE219" s="535"/>
      <c r="AF219" s="535"/>
      <c r="AG219" s="536"/>
      <c r="AH219" s="536"/>
      <c r="AI219" s="536"/>
      <c r="AJ219" s="538"/>
      <c r="AK219" s="536"/>
      <c r="AL219" s="536"/>
      <c r="AM219" s="536"/>
      <c r="AN219" s="538"/>
    </row>
    <row r="220" s="520" customFormat="1" ht="18.5" customHeight="1" spans="1:40">
      <c r="A220" s="551"/>
      <c r="B220" s="608" t="s">
        <v>213</v>
      </c>
      <c r="C220" s="609"/>
      <c r="D220" s="610"/>
      <c r="E220" s="551"/>
      <c r="F220" s="611"/>
      <c r="G220" s="612"/>
      <c r="H220" s="612"/>
      <c r="I220" s="598">
        <v>807126.02</v>
      </c>
      <c r="J220" s="598">
        <v>103591.22</v>
      </c>
      <c r="K220" s="621"/>
      <c r="L220" s="621"/>
      <c r="M220" s="621"/>
      <c r="N220" s="621">
        <v>64141</v>
      </c>
      <c r="O220" s="599">
        <v>-73.9</v>
      </c>
      <c r="P220" s="581"/>
      <c r="Q220" s="588"/>
      <c r="R220" s="526"/>
      <c r="S220" s="531"/>
      <c r="T220" s="531"/>
      <c r="U220" s="531"/>
      <c r="V220" s="533"/>
      <c r="W220" s="528"/>
      <c r="X220" s="528"/>
      <c r="Y220" s="534"/>
      <c r="Z220" s="535"/>
      <c r="AA220" s="536"/>
      <c r="AB220" s="535"/>
      <c r="AC220" s="535"/>
      <c r="AD220" s="537"/>
      <c r="AE220" s="535"/>
      <c r="AF220" s="535"/>
      <c r="AG220" s="536"/>
      <c r="AH220" s="536"/>
      <c r="AI220" s="536"/>
      <c r="AJ220" s="538"/>
      <c r="AK220" s="536"/>
      <c r="AL220" s="536"/>
      <c r="AM220" s="536"/>
      <c r="AN220" s="538"/>
    </row>
    <row r="221" ht="18.5" customHeight="1" spans="1:17">
      <c r="A221" s="613" t="s">
        <v>271</v>
      </c>
      <c r="B221" s="613"/>
      <c r="C221" s="613"/>
      <c r="D221" s="614"/>
      <c r="E221" s="615"/>
      <c r="F221" s="614"/>
      <c r="G221" s="616"/>
      <c r="H221" s="616"/>
      <c r="I221" s="622"/>
      <c r="J221" s="623"/>
      <c r="K221" s="624" t="s">
        <v>272</v>
      </c>
      <c r="L221" s="625"/>
      <c r="M221" s="625"/>
      <c r="N221" s="625"/>
      <c r="O221" s="625"/>
      <c r="P221" s="625"/>
      <c r="Q221" s="628"/>
    </row>
    <row r="222" ht="18.5" customHeight="1" spans="1:16">
      <c r="A222" s="617" t="s">
        <v>273</v>
      </c>
      <c r="B222" s="617"/>
      <c r="C222" s="617"/>
      <c r="D222" s="614"/>
      <c r="E222" s="615"/>
      <c r="F222" s="614"/>
      <c r="G222" s="616"/>
      <c r="H222" s="616"/>
      <c r="I222" s="622"/>
      <c r="J222" s="623"/>
      <c r="K222" s="626"/>
      <c r="L222" s="627"/>
      <c r="M222" s="627"/>
      <c r="N222" s="623"/>
      <c r="O222" s="623"/>
      <c r="P222" s="532"/>
    </row>
  </sheetData>
  <mergeCells count="23">
    <mergeCell ref="A1:P1"/>
    <mergeCell ref="J2:K2"/>
    <mergeCell ref="L2:P2"/>
    <mergeCell ref="I3:J3"/>
    <mergeCell ref="K3:N3"/>
    <mergeCell ref="B5:D5"/>
    <mergeCell ref="B180:D180"/>
    <mergeCell ref="B181:D181"/>
    <mergeCell ref="B219:D219"/>
    <mergeCell ref="B220:D220"/>
    <mergeCell ref="A221:C221"/>
    <mergeCell ref="K221:P221"/>
    <mergeCell ref="A222:C222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P3:P4"/>
  </mergeCells>
  <dataValidations count="1">
    <dataValidation allowBlank="1" showInputMessage="1" showErrorMessage="1" sqref="G206 H206 G182:G205 G207:G218 H182:H205 H207:H218"/>
  </dataValidations>
  <pageMargins left="0.472222222222222" right="0.393055555555556" top="1.33819444444444" bottom="0.472222222222222" header="0.786805555555556" footer="0.314583333333333"/>
  <pageSetup paperSize="9" orientation="landscape" horizontalDpi="600" verticalDpi="600"/>
  <headerFooter alignWithMargins="0" scaleWithDoc="0">
    <oddHeader>&amp;C&amp;"宋体"&amp;24&amp;B固定资产-家具用具评估明细表&amp;R&amp;"-"
表4-6-7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P17"/>
  <sheetViews>
    <sheetView view="pageBreakPreview" zoomScaleNormal="100" workbookViewId="0">
      <selection activeCell="H6" sqref="H6"/>
    </sheetView>
  </sheetViews>
  <sheetFormatPr defaultColWidth="8.8" defaultRowHeight="15.75"/>
  <cols>
    <col min="1" max="1" width="1.7" customWidth="1"/>
    <col min="2" max="2" width="15.9" customWidth="1"/>
    <col min="3" max="3" width="8.2" customWidth="1"/>
    <col min="4" max="4" width="8.6" customWidth="1"/>
    <col min="5" max="5" width="12.6" hidden="1" customWidth="1"/>
    <col min="6" max="6" width="11.3" customWidth="1"/>
    <col min="7" max="7" width="12.8" customWidth="1"/>
    <col min="8" max="8" width="13.1" customWidth="1"/>
    <col min="9" max="9" width="34.3" customWidth="1"/>
    <col min="10" max="10" width="12" hidden="1" customWidth="1"/>
    <col min="11" max="11" width="13" customWidth="1"/>
    <col min="12" max="12" width="13.4" customWidth="1"/>
    <col min="13" max="13" width="13.3" customWidth="1"/>
    <col min="14" max="14" width="10.4" hidden="1" customWidth="1"/>
    <col min="15" max="15" width="15.4" hidden="1" customWidth="1"/>
    <col min="16" max="16" width="9.7" customWidth="1"/>
  </cols>
  <sheetData>
    <row r="3" ht="40" customHeight="1" spans="5:15">
      <c r="E3" s="479" t="s">
        <v>959</v>
      </c>
      <c r="F3" s="479"/>
      <c r="G3" s="479"/>
      <c r="H3" s="479"/>
      <c r="I3" s="479"/>
      <c r="J3" s="479"/>
      <c r="K3" s="479"/>
      <c r="L3" s="479"/>
      <c r="M3" s="479"/>
      <c r="N3" s="479"/>
      <c r="O3" s="479"/>
    </row>
    <row r="4" ht="20" customHeight="1" spans="2:16">
      <c r="B4" s="490" t="s">
        <v>306</v>
      </c>
      <c r="C4" s="491" t="s">
        <v>960</v>
      </c>
      <c r="D4" s="312" t="s">
        <v>961</v>
      </c>
      <c r="E4" s="492" t="s">
        <v>962</v>
      </c>
      <c r="F4" s="493"/>
      <c r="G4" s="493"/>
      <c r="H4" s="494"/>
      <c r="I4" s="511" t="s">
        <v>963</v>
      </c>
      <c r="J4" s="511"/>
      <c r="K4" s="511"/>
      <c r="L4" s="511"/>
      <c r="M4" s="511"/>
      <c r="N4" s="511"/>
      <c r="O4" s="511"/>
      <c r="P4" s="512" t="s">
        <v>964</v>
      </c>
    </row>
    <row r="5" ht="20" customHeight="1" spans="2:16">
      <c r="B5" s="495"/>
      <c r="C5" s="496"/>
      <c r="D5" s="312"/>
      <c r="E5" s="497" t="s">
        <v>965</v>
      </c>
      <c r="F5" s="498" t="s">
        <v>966</v>
      </c>
      <c r="G5" s="498" t="s">
        <v>967</v>
      </c>
      <c r="H5" s="498" t="s">
        <v>968</v>
      </c>
      <c r="I5" s="513" t="s">
        <v>969</v>
      </c>
      <c r="J5" s="513" t="s">
        <v>970</v>
      </c>
      <c r="K5" s="513" t="s">
        <v>971</v>
      </c>
      <c r="L5" s="513" t="s">
        <v>972</v>
      </c>
      <c r="M5" s="513" t="s">
        <v>973</v>
      </c>
      <c r="N5" s="514" t="s">
        <v>974</v>
      </c>
      <c r="O5" s="514" t="s">
        <v>975</v>
      </c>
      <c r="P5" s="515"/>
    </row>
    <row r="6" ht="20" customHeight="1" spans="2:16">
      <c r="B6" s="499" t="s">
        <v>976</v>
      </c>
      <c r="C6" s="500"/>
      <c r="D6" s="501"/>
      <c r="E6" s="502"/>
      <c r="F6" s="502" t="s">
        <v>977</v>
      </c>
      <c r="G6" s="502" t="s">
        <v>978</v>
      </c>
      <c r="H6" s="502" t="s">
        <v>979</v>
      </c>
      <c r="I6" s="511" t="s">
        <v>980</v>
      </c>
      <c r="J6" s="502"/>
      <c r="K6" s="511" t="s">
        <v>981</v>
      </c>
      <c r="L6" s="511" t="s">
        <v>982</v>
      </c>
      <c r="M6" s="511" t="s">
        <v>981</v>
      </c>
      <c r="N6" s="516"/>
      <c r="O6" s="516"/>
      <c r="P6" s="517"/>
    </row>
    <row r="7" ht="20" customHeight="1" spans="2:16">
      <c r="B7" s="503" t="s">
        <v>983</v>
      </c>
      <c r="C7" s="504">
        <v>2</v>
      </c>
      <c r="D7" s="505">
        <v>11</v>
      </c>
      <c r="E7" s="506"/>
      <c r="F7" s="507">
        <f>0.9*C7</f>
        <v>1.8</v>
      </c>
      <c r="G7" s="507"/>
      <c r="H7" s="507">
        <f>0.35*C7*D7</f>
        <v>7.7</v>
      </c>
      <c r="I7" s="507">
        <f>H7*50%*10*11</f>
        <v>423.5</v>
      </c>
      <c r="J7" s="507"/>
      <c r="K7" s="507">
        <f>C7*6</f>
        <v>12</v>
      </c>
      <c r="L7" s="507">
        <f>C7*0.5</f>
        <v>1</v>
      </c>
      <c r="M7" s="507">
        <f>6*C7</f>
        <v>12</v>
      </c>
      <c r="N7" s="509"/>
      <c r="O7" s="509"/>
      <c r="P7" s="517">
        <f>ROUND(F7+G7+H7+I7+K7+L7+M7,2)</f>
        <v>458</v>
      </c>
    </row>
    <row r="8" ht="20" customHeight="1" spans="2:16">
      <c r="B8" s="508" t="s">
        <v>983</v>
      </c>
      <c r="C8" s="504">
        <v>2</v>
      </c>
      <c r="D8" s="505">
        <v>11</v>
      </c>
      <c r="E8" s="509"/>
      <c r="F8" s="507">
        <f>0.9*C8</f>
        <v>1.8</v>
      </c>
      <c r="G8" s="507"/>
      <c r="H8" s="507">
        <f>0.35*C8*D8</f>
        <v>7.7</v>
      </c>
      <c r="I8" s="507">
        <f>H8*50%*10*11</f>
        <v>423.5</v>
      </c>
      <c r="J8" s="507"/>
      <c r="K8" s="507">
        <f>C8*6</f>
        <v>12</v>
      </c>
      <c r="L8" s="507">
        <f>C8*0.5</f>
        <v>1</v>
      </c>
      <c r="M8" s="507">
        <f>6*C8</f>
        <v>12</v>
      </c>
      <c r="N8" s="509"/>
      <c r="O8" s="509"/>
      <c r="P8" s="517">
        <f t="shared" ref="P8:P13" si="0">ROUND(F8+G8+H8+I8+K8+L8+M8,2)</f>
        <v>458</v>
      </c>
    </row>
    <row r="9" ht="20" customHeight="1" spans="2:16">
      <c r="B9" s="508" t="s">
        <v>466</v>
      </c>
      <c r="C9" s="510">
        <v>2.568</v>
      </c>
      <c r="D9" s="505">
        <v>11</v>
      </c>
      <c r="E9" s="509"/>
      <c r="F9" s="507">
        <f t="shared" ref="F9:F13" si="1">0.9*C9</f>
        <v>2.3112</v>
      </c>
      <c r="G9" s="507">
        <f t="shared" ref="G9:G13" si="2">0.28*C9*D9</f>
        <v>7.90944</v>
      </c>
      <c r="H9" s="507"/>
      <c r="I9" s="507">
        <f>G9*50%*10*11</f>
        <v>435.0192</v>
      </c>
      <c r="J9" s="507"/>
      <c r="K9" s="507">
        <f t="shared" ref="K9:K13" si="3">C9*6</f>
        <v>15.408</v>
      </c>
      <c r="L9" s="507">
        <f t="shared" ref="L9:L13" si="4">C9*0.5</f>
        <v>1.284</v>
      </c>
      <c r="M9" s="507">
        <f t="shared" ref="M9:M13" si="5">6*C9</f>
        <v>15.408</v>
      </c>
      <c r="N9" s="509"/>
      <c r="O9" s="509"/>
      <c r="P9" s="517">
        <f t="shared" si="0"/>
        <v>477.34</v>
      </c>
    </row>
    <row r="10" ht="20" customHeight="1" spans="2:16">
      <c r="B10" s="508" t="s">
        <v>984</v>
      </c>
      <c r="C10" s="510">
        <v>6.943</v>
      </c>
      <c r="D10" s="505">
        <v>11</v>
      </c>
      <c r="E10" s="509"/>
      <c r="F10" s="507">
        <f t="shared" si="1"/>
        <v>6.2487</v>
      </c>
      <c r="G10" s="507"/>
      <c r="H10" s="507">
        <f>0.35*C10*D10</f>
        <v>26.73055</v>
      </c>
      <c r="I10" s="507">
        <f>H10*50%*10*11</f>
        <v>1470.18025</v>
      </c>
      <c r="J10" s="507"/>
      <c r="K10" s="507">
        <f t="shared" si="3"/>
        <v>41.658</v>
      </c>
      <c r="L10" s="507">
        <f t="shared" si="4"/>
        <v>3.4715</v>
      </c>
      <c r="M10" s="507">
        <f t="shared" si="5"/>
        <v>41.658</v>
      </c>
      <c r="N10" s="509"/>
      <c r="O10" s="509"/>
      <c r="P10" s="517">
        <f t="shared" si="0"/>
        <v>1589.95</v>
      </c>
    </row>
    <row r="11" ht="20" customHeight="1" spans="2:16">
      <c r="B11" s="508" t="s">
        <v>984</v>
      </c>
      <c r="C11" s="510">
        <v>6.943</v>
      </c>
      <c r="D11" s="505">
        <v>11</v>
      </c>
      <c r="E11" s="509"/>
      <c r="F11" s="507">
        <f t="shared" si="1"/>
        <v>6.2487</v>
      </c>
      <c r="G11" s="507"/>
      <c r="H11" s="507">
        <f>0.35*C11*D11</f>
        <v>26.73055</v>
      </c>
      <c r="I11" s="507">
        <f>H11*50%*10*11</f>
        <v>1470.18025</v>
      </c>
      <c r="J11" s="507"/>
      <c r="K11" s="507">
        <f t="shared" si="3"/>
        <v>41.658</v>
      </c>
      <c r="L11" s="507">
        <f t="shared" si="4"/>
        <v>3.4715</v>
      </c>
      <c r="M11" s="507">
        <f t="shared" si="5"/>
        <v>41.658</v>
      </c>
      <c r="N11" s="509"/>
      <c r="O11" s="509"/>
      <c r="P11" s="517">
        <f t="shared" si="0"/>
        <v>1589.95</v>
      </c>
    </row>
    <row r="12" ht="20" customHeight="1" spans="2:16">
      <c r="B12" s="508" t="s">
        <v>984</v>
      </c>
      <c r="C12" s="510">
        <v>6.943</v>
      </c>
      <c r="D12" s="505">
        <v>11</v>
      </c>
      <c r="E12" s="509"/>
      <c r="F12" s="507">
        <f t="shared" si="1"/>
        <v>6.2487</v>
      </c>
      <c r="G12" s="507"/>
      <c r="H12" s="507">
        <f>0.35*C12*D12</f>
        <v>26.73055</v>
      </c>
      <c r="I12" s="507">
        <f>H12*50%*10*11</f>
        <v>1470.18025</v>
      </c>
      <c r="J12" s="507"/>
      <c r="K12" s="507">
        <f t="shared" si="3"/>
        <v>41.658</v>
      </c>
      <c r="L12" s="507">
        <f t="shared" si="4"/>
        <v>3.4715</v>
      </c>
      <c r="M12" s="507">
        <f t="shared" si="5"/>
        <v>41.658</v>
      </c>
      <c r="N12" s="509"/>
      <c r="O12" s="509"/>
      <c r="P12" s="517">
        <f t="shared" si="0"/>
        <v>1589.95</v>
      </c>
    </row>
    <row r="13" ht="20" customHeight="1" spans="2:16">
      <c r="B13" s="508" t="s">
        <v>463</v>
      </c>
      <c r="C13" s="510">
        <v>12.36</v>
      </c>
      <c r="D13" s="505">
        <v>11</v>
      </c>
      <c r="E13" s="509"/>
      <c r="F13" s="507">
        <f t="shared" si="1"/>
        <v>11.124</v>
      </c>
      <c r="G13" s="507">
        <f t="shared" si="2"/>
        <v>38.0688</v>
      </c>
      <c r="H13" s="507"/>
      <c r="I13" s="507">
        <f>G13*50%*10*11</f>
        <v>2093.784</v>
      </c>
      <c r="J13" s="507"/>
      <c r="K13" s="507">
        <f t="shared" si="3"/>
        <v>74.16</v>
      </c>
      <c r="L13" s="507">
        <f t="shared" si="4"/>
        <v>6.18</v>
      </c>
      <c r="M13" s="507">
        <f t="shared" si="5"/>
        <v>74.16</v>
      </c>
      <c r="N13" s="509"/>
      <c r="O13" s="509"/>
      <c r="P13" s="517">
        <f t="shared" si="0"/>
        <v>2297.48</v>
      </c>
    </row>
    <row r="14" ht="20" customHeight="1"/>
    <row r="15" ht="20" customHeight="1"/>
    <row r="16" ht="20" customHeight="1"/>
    <row r="17" ht="20" customHeight="1"/>
  </sheetData>
  <mergeCells count="8">
    <mergeCell ref="E3:O3"/>
    <mergeCell ref="E4:H4"/>
    <mergeCell ref="I4:O4"/>
    <mergeCell ref="B6:D6"/>
    <mergeCell ref="B4:B5"/>
    <mergeCell ref="C4:C5"/>
    <mergeCell ref="D4:D5"/>
    <mergeCell ref="P4:P5"/>
  </mergeCells>
  <pageMargins left="0.75" right="0.75" top="1" bottom="1" header="0.5" footer="0.5"/>
  <pageSetup paperSize="9" scale="75" orientation="landscape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76"/>
  <sheetViews>
    <sheetView topLeftCell="A43" workbookViewId="0">
      <selection activeCell="F4" sqref="F4"/>
    </sheetView>
  </sheetViews>
  <sheetFormatPr defaultColWidth="8.8" defaultRowHeight="15.75" outlineLevelCol="6"/>
  <cols>
    <col min="1" max="1" width="2.7" customWidth="1"/>
    <col min="2" max="2" width="6.4" customWidth="1"/>
    <col min="3" max="3" width="19.4" customWidth="1"/>
    <col min="5" max="5" width="9.2" customWidth="1"/>
    <col min="6" max="6" width="22" customWidth="1"/>
    <col min="7" max="7" width="12.6" customWidth="1"/>
  </cols>
  <sheetData>
    <row r="1" ht="20" customHeight="1"/>
    <row r="2" ht="20" customHeight="1" spans="2:7">
      <c r="B2" s="468" t="s">
        <v>28</v>
      </c>
      <c r="C2" s="468" t="s">
        <v>306</v>
      </c>
      <c r="D2" s="468" t="s">
        <v>231</v>
      </c>
      <c r="E2" s="468" t="s">
        <v>235</v>
      </c>
      <c r="F2" s="468" t="s">
        <v>985</v>
      </c>
      <c r="G2" s="468" t="s">
        <v>986</v>
      </c>
    </row>
    <row r="3" ht="19" customHeight="1" spans="2:7">
      <c r="B3" s="469">
        <v>7</v>
      </c>
      <c r="C3" s="470" t="s">
        <v>463</v>
      </c>
      <c r="D3" s="471" t="s">
        <v>256</v>
      </c>
      <c r="E3" s="469">
        <v>1</v>
      </c>
      <c r="F3" s="469"/>
      <c r="G3" s="469"/>
    </row>
    <row r="4" ht="19" customHeight="1" spans="2:7">
      <c r="B4" s="469" t="s">
        <v>987</v>
      </c>
      <c r="C4" s="470" t="s">
        <v>988</v>
      </c>
      <c r="D4" s="471" t="s">
        <v>263</v>
      </c>
      <c r="E4" s="469">
        <v>1</v>
      </c>
      <c r="F4" s="469"/>
      <c r="G4" s="472">
        <v>0.3</v>
      </c>
    </row>
    <row r="5" ht="19" customHeight="1" spans="2:7">
      <c r="B5" s="469" t="s">
        <v>989</v>
      </c>
      <c r="C5" s="470" t="s">
        <v>990</v>
      </c>
      <c r="D5" s="471" t="s">
        <v>728</v>
      </c>
      <c r="E5" s="469">
        <v>1</v>
      </c>
      <c r="F5" s="471" t="s">
        <v>991</v>
      </c>
      <c r="G5" s="469"/>
    </row>
    <row r="6" ht="19" customHeight="1" spans="2:7">
      <c r="B6" s="469" t="s">
        <v>992</v>
      </c>
      <c r="C6" s="470" t="s">
        <v>993</v>
      </c>
      <c r="D6" s="471" t="s">
        <v>994</v>
      </c>
      <c r="E6" s="469">
        <v>7</v>
      </c>
      <c r="F6" s="469"/>
      <c r="G6" s="469"/>
    </row>
    <row r="7" ht="19" customHeight="1" spans="2:7">
      <c r="B7" s="469" t="s">
        <v>995</v>
      </c>
      <c r="C7" s="470" t="s">
        <v>996</v>
      </c>
      <c r="D7" s="471" t="s">
        <v>252</v>
      </c>
      <c r="E7" s="469">
        <v>550</v>
      </c>
      <c r="F7" s="469"/>
      <c r="G7" s="469"/>
    </row>
    <row r="8" ht="19" customHeight="1" spans="2:7">
      <c r="B8" s="469" t="s">
        <v>997</v>
      </c>
      <c r="C8" s="470" t="s">
        <v>998</v>
      </c>
      <c r="D8" s="471" t="s">
        <v>252</v>
      </c>
      <c r="E8" s="469">
        <v>12</v>
      </c>
      <c r="F8" s="469" t="s">
        <v>999</v>
      </c>
      <c r="G8" s="469"/>
    </row>
    <row r="9" ht="19" customHeight="1" spans="2:7">
      <c r="B9" s="469" t="s">
        <v>1000</v>
      </c>
      <c r="C9" s="470" t="s">
        <v>1001</v>
      </c>
      <c r="D9" s="471" t="s">
        <v>252</v>
      </c>
      <c r="E9" s="469">
        <v>15</v>
      </c>
      <c r="F9" s="469" t="s">
        <v>999</v>
      </c>
      <c r="G9" s="469"/>
    </row>
    <row r="10" ht="19" customHeight="1" spans="2:7">
      <c r="B10" s="469" t="s">
        <v>1002</v>
      </c>
      <c r="C10" s="470" t="s">
        <v>1003</v>
      </c>
      <c r="D10" s="471" t="s">
        <v>252</v>
      </c>
      <c r="E10" s="469">
        <v>15</v>
      </c>
      <c r="F10" s="469" t="s">
        <v>999</v>
      </c>
      <c r="G10" s="469"/>
    </row>
    <row r="11" ht="19" customHeight="1" spans="2:7">
      <c r="B11" s="469" t="s">
        <v>1004</v>
      </c>
      <c r="C11" s="470" t="s">
        <v>1005</v>
      </c>
      <c r="D11" s="471" t="s">
        <v>252</v>
      </c>
      <c r="E11" s="469">
        <v>15</v>
      </c>
      <c r="F11" s="469" t="s">
        <v>999</v>
      </c>
      <c r="G11" s="469"/>
    </row>
    <row r="12" ht="19" customHeight="1" spans="2:7">
      <c r="B12" s="469" t="s">
        <v>1006</v>
      </c>
      <c r="C12" s="470" t="s">
        <v>1007</v>
      </c>
      <c r="D12" s="471" t="s">
        <v>252</v>
      </c>
      <c r="E12" s="469">
        <v>30</v>
      </c>
      <c r="F12" s="469" t="s">
        <v>999</v>
      </c>
      <c r="G12" s="469"/>
    </row>
    <row r="13" ht="19" customHeight="1" spans="2:7">
      <c r="B13" s="469" t="s">
        <v>1008</v>
      </c>
      <c r="C13" s="470" t="s">
        <v>1009</v>
      </c>
      <c r="D13" s="471" t="s">
        <v>252</v>
      </c>
      <c r="E13" s="469">
        <v>30</v>
      </c>
      <c r="F13" s="469" t="s">
        <v>999</v>
      </c>
      <c r="G13" s="469"/>
    </row>
    <row r="14" ht="19" customHeight="1" spans="2:7">
      <c r="B14" s="469" t="s">
        <v>1010</v>
      </c>
      <c r="C14" s="470" t="s">
        <v>1011</v>
      </c>
      <c r="D14" s="471" t="s">
        <v>252</v>
      </c>
      <c r="E14" s="469">
        <v>30</v>
      </c>
      <c r="F14" s="469" t="s">
        <v>999</v>
      </c>
      <c r="G14" s="469"/>
    </row>
    <row r="15" ht="19" customHeight="1" spans="2:7">
      <c r="B15" s="469" t="s">
        <v>1012</v>
      </c>
      <c r="C15" s="470" t="s">
        <v>1013</v>
      </c>
      <c r="D15" s="471" t="s">
        <v>252</v>
      </c>
      <c r="E15" s="469">
        <v>550</v>
      </c>
      <c r="F15" s="469"/>
      <c r="G15" s="469"/>
    </row>
    <row r="16" ht="19" customHeight="1" spans="2:7">
      <c r="B16" s="469" t="s">
        <v>1014</v>
      </c>
      <c r="C16" s="470" t="s">
        <v>1015</v>
      </c>
      <c r="D16" s="471" t="s">
        <v>252</v>
      </c>
      <c r="E16" s="469">
        <v>30</v>
      </c>
      <c r="F16" s="469"/>
      <c r="G16" s="469"/>
    </row>
    <row r="17" ht="19" customHeight="1" spans="2:7">
      <c r="B17" s="469" t="s">
        <v>1016</v>
      </c>
      <c r="C17" s="470" t="s">
        <v>1017</v>
      </c>
      <c r="D17" s="471" t="s">
        <v>252</v>
      </c>
      <c r="E17" s="469">
        <v>156</v>
      </c>
      <c r="F17" s="469"/>
      <c r="G17" s="469">
        <v>0.468</v>
      </c>
    </row>
    <row r="18" ht="19" customHeight="1" spans="2:7">
      <c r="B18" s="469" t="s">
        <v>1018</v>
      </c>
      <c r="C18" s="470" t="s">
        <v>1019</v>
      </c>
      <c r="D18" s="471" t="s">
        <v>252</v>
      </c>
      <c r="E18" s="469">
        <v>50</v>
      </c>
      <c r="F18" s="469"/>
      <c r="G18" s="469"/>
    </row>
    <row r="19" ht="19" customHeight="1" spans="2:7">
      <c r="B19" s="469" t="s">
        <v>1020</v>
      </c>
      <c r="C19" s="470" t="s">
        <v>1021</v>
      </c>
      <c r="D19" s="471" t="s">
        <v>263</v>
      </c>
      <c r="E19" s="469">
        <v>8</v>
      </c>
      <c r="F19" s="469"/>
      <c r="G19" s="469"/>
    </row>
    <row r="20" ht="19" customHeight="1" spans="2:7">
      <c r="B20" s="469" t="s">
        <v>1022</v>
      </c>
      <c r="C20" s="470" t="s">
        <v>1023</v>
      </c>
      <c r="D20" s="471" t="s">
        <v>1024</v>
      </c>
      <c r="E20" s="469">
        <v>562</v>
      </c>
      <c r="F20" s="471" t="s">
        <v>1025</v>
      </c>
      <c r="G20" s="469"/>
    </row>
    <row r="21" ht="19" customHeight="1" spans="2:7">
      <c r="B21" s="469" t="s">
        <v>1026</v>
      </c>
      <c r="C21" s="470" t="s">
        <v>1027</v>
      </c>
      <c r="D21" s="471" t="s">
        <v>1024</v>
      </c>
      <c r="E21" s="469">
        <v>923</v>
      </c>
      <c r="F21" s="471" t="s">
        <v>1025</v>
      </c>
      <c r="G21" s="469"/>
    </row>
    <row r="22" ht="19" customHeight="1" spans="2:7">
      <c r="B22" s="469" t="s">
        <v>1028</v>
      </c>
      <c r="C22" s="470" t="s">
        <v>1029</v>
      </c>
      <c r="D22" s="471" t="s">
        <v>252</v>
      </c>
      <c r="E22" s="469">
        <v>35</v>
      </c>
      <c r="F22" s="471" t="s">
        <v>1025</v>
      </c>
      <c r="G22" s="469">
        <v>0.875</v>
      </c>
    </row>
    <row r="23" ht="19" customHeight="1" spans="2:7">
      <c r="B23" s="473" t="s">
        <v>1030</v>
      </c>
      <c r="C23" s="470" t="s">
        <v>1031</v>
      </c>
      <c r="D23" s="471" t="s">
        <v>1032</v>
      </c>
      <c r="E23" s="469"/>
      <c r="F23" s="471" t="s">
        <v>1033</v>
      </c>
      <c r="G23" s="469">
        <v>10.717</v>
      </c>
    </row>
    <row r="24" ht="19" customHeight="1" spans="2:7">
      <c r="B24" s="474" t="s">
        <v>682</v>
      </c>
      <c r="C24" s="475"/>
      <c r="D24" s="475"/>
      <c r="E24" s="476"/>
      <c r="F24" s="471"/>
      <c r="G24" s="469">
        <f>SUM(G4:G23)</f>
        <v>12.36</v>
      </c>
    </row>
    <row r="41" ht="40" customHeight="1" spans="2:7">
      <c r="B41" s="477" t="s">
        <v>1034</v>
      </c>
      <c r="C41" s="478"/>
      <c r="D41" s="478"/>
      <c r="E41" s="478"/>
      <c r="F41" s="478"/>
      <c r="G41" s="478"/>
    </row>
    <row r="42" ht="20" customHeight="1" spans="2:7">
      <c r="B42" s="479"/>
      <c r="C42" s="480"/>
      <c r="D42" s="480"/>
      <c r="E42" s="480"/>
      <c r="F42" s="481" t="s">
        <v>1035</v>
      </c>
      <c r="G42" s="482"/>
    </row>
    <row r="43" ht="19" customHeight="1" spans="2:7">
      <c r="B43" s="483" t="s">
        <v>28</v>
      </c>
      <c r="C43" s="483" t="s">
        <v>1036</v>
      </c>
      <c r="D43" s="483" t="s">
        <v>303</v>
      </c>
      <c r="E43" s="483" t="s">
        <v>1037</v>
      </c>
      <c r="F43" s="483" t="s">
        <v>1038</v>
      </c>
      <c r="G43" s="483" t="s">
        <v>1039</v>
      </c>
    </row>
    <row r="44" ht="19" customHeight="1" spans="2:7">
      <c r="B44" s="484">
        <v>1</v>
      </c>
      <c r="C44" s="483" t="s">
        <v>1040</v>
      </c>
      <c r="D44" s="484" t="s">
        <v>1041</v>
      </c>
      <c r="E44" s="484">
        <v>400</v>
      </c>
      <c r="F44" s="484">
        <v>0.002503</v>
      </c>
      <c r="G44" s="485">
        <f>ROUND(F44*E44,3)</f>
        <v>1.001</v>
      </c>
    </row>
    <row r="45" ht="19" customHeight="1" spans="2:7">
      <c r="B45" s="484">
        <v>2</v>
      </c>
      <c r="C45" s="483" t="s">
        <v>1040</v>
      </c>
      <c r="D45" s="484" t="s">
        <v>1042</v>
      </c>
      <c r="E45" s="484">
        <v>400</v>
      </c>
      <c r="F45" s="484">
        <v>0.003479</v>
      </c>
      <c r="G45" s="485">
        <f t="shared" ref="G45:G52" si="0">ROUND(F45*E45,3)</f>
        <v>1.392</v>
      </c>
    </row>
    <row r="46" ht="19" customHeight="1" spans="2:7">
      <c r="B46" s="484">
        <v>3</v>
      </c>
      <c r="C46" s="483" t="s">
        <v>1040</v>
      </c>
      <c r="D46" s="484" t="s">
        <v>1043</v>
      </c>
      <c r="E46" s="484">
        <v>100</v>
      </c>
      <c r="F46" s="484">
        <v>0.005475</v>
      </c>
      <c r="G46" s="485">
        <f t="shared" si="0"/>
        <v>0.548</v>
      </c>
    </row>
    <row r="47" ht="19" customHeight="1" spans="2:7">
      <c r="B47" s="484">
        <v>4</v>
      </c>
      <c r="C47" s="483" t="s">
        <v>1040</v>
      </c>
      <c r="D47" s="484" t="s">
        <v>1044</v>
      </c>
      <c r="E47" s="484">
        <v>100</v>
      </c>
      <c r="F47" s="484">
        <v>0.00734</v>
      </c>
      <c r="G47" s="485">
        <f t="shared" si="0"/>
        <v>0.734</v>
      </c>
    </row>
    <row r="48" ht="19" customHeight="1" spans="2:7">
      <c r="B48" s="484">
        <v>5</v>
      </c>
      <c r="C48" s="483" t="s">
        <v>1045</v>
      </c>
      <c r="D48" s="483" t="s">
        <v>1046</v>
      </c>
      <c r="E48" s="484">
        <f>(8+5)*3.45</f>
        <v>44.85</v>
      </c>
      <c r="F48" s="484">
        <v>0.011229</v>
      </c>
      <c r="G48" s="485">
        <f t="shared" si="0"/>
        <v>0.504</v>
      </c>
    </row>
    <row r="49" ht="19" customHeight="1" spans="2:7">
      <c r="B49" s="484">
        <v>6</v>
      </c>
      <c r="C49" s="483" t="s">
        <v>1045</v>
      </c>
      <c r="D49" s="484" t="s">
        <v>1047</v>
      </c>
      <c r="E49" s="484">
        <f>(3*17+1+3*7)*3.45</f>
        <v>251.85</v>
      </c>
      <c r="F49" s="484">
        <v>0.018322</v>
      </c>
      <c r="G49" s="485">
        <f t="shared" si="0"/>
        <v>4.614</v>
      </c>
    </row>
    <row r="50" ht="19" customHeight="1" spans="2:7">
      <c r="B50" s="484">
        <v>7</v>
      </c>
      <c r="C50" s="483" t="s">
        <v>1045</v>
      </c>
      <c r="D50" s="483" t="s">
        <v>1048</v>
      </c>
      <c r="E50" s="484">
        <f>4.3*6</f>
        <v>25.8</v>
      </c>
      <c r="F50" s="484">
        <v>0.013815</v>
      </c>
      <c r="G50" s="485">
        <f t="shared" si="0"/>
        <v>0.356</v>
      </c>
    </row>
    <row r="51" ht="19" customHeight="1" spans="2:7">
      <c r="B51" s="484">
        <v>8</v>
      </c>
      <c r="C51" s="483" t="s">
        <v>1045</v>
      </c>
      <c r="D51" s="483" t="s">
        <v>1049</v>
      </c>
      <c r="E51" s="484">
        <f>4.3*9</f>
        <v>38.7</v>
      </c>
      <c r="F51" s="484">
        <v>0.032194</v>
      </c>
      <c r="G51" s="485">
        <f t="shared" si="0"/>
        <v>1.246</v>
      </c>
    </row>
    <row r="52" ht="19" customHeight="1" spans="2:7">
      <c r="B52" s="484">
        <v>9</v>
      </c>
      <c r="C52" s="483" t="s">
        <v>1050</v>
      </c>
      <c r="D52" s="484" t="s">
        <v>1051</v>
      </c>
      <c r="E52" s="484">
        <f>0.16*32</f>
        <v>5.12</v>
      </c>
      <c r="F52" s="484">
        <v>0.0628</v>
      </c>
      <c r="G52" s="485">
        <f t="shared" si="0"/>
        <v>0.322</v>
      </c>
    </row>
    <row r="53" ht="19" customHeight="1" spans="2:7">
      <c r="B53" s="486" t="s">
        <v>682</v>
      </c>
      <c r="C53" s="487"/>
      <c r="D53" s="488"/>
      <c r="E53" s="489"/>
      <c r="F53" s="489"/>
      <c r="G53" s="489">
        <f>SUM(G44:G52)</f>
        <v>10.717</v>
      </c>
    </row>
    <row r="54" ht="19" customHeight="1"/>
    <row r="55" ht="19" customHeight="1"/>
    <row r="56" ht="19" customHeight="1"/>
    <row r="57" ht="19" customHeight="1"/>
    <row r="58" ht="19" customHeight="1"/>
    <row r="59" ht="19" customHeight="1"/>
    <row r="60" ht="19" customHeight="1"/>
    <row r="61" ht="19" customHeight="1"/>
    <row r="62" ht="19" customHeight="1"/>
    <row r="63" ht="19" customHeight="1"/>
    <row r="64" ht="19" customHeight="1"/>
    <row r="65" ht="19" customHeight="1"/>
    <row r="66" ht="19" customHeight="1"/>
    <row r="67" ht="19" customHeight="1"/>
    <row r="68" ht="19" customHeight="1"/>
    <row r="69" ht="19" customHeight="1"/>
    <row r="70" ht="19" customHeight="1"/>
    <row r="71" ht="19" customHeight="1"/>
    <row r="72" ht="19" customHeight="1"/>
    <row r="73" ht="19" customHeight="1"/>
    <row r="74" ht="19" customHeight="1"/>
    <row r="75" ht="19" customHeight="1"/>
    <row r="76" ht="19" customHeight="1"/>
  </sheetData>
  <mergeCells count="4">
    <mergeCell ref="B24:E24"/>
    <mergeCell ref="B41:G41"/>
    <mergeCell ref="F42:G42"/>
    <mergeCell ref="B53:D53"/>
  </mergeCells>
  <pageMargins left="0.75" right="0.75" top="1" bottom="1" header="0.5" footer="0.5"/>
  <pageSetup paperSize="9" scale="99" orientation="portrait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4"/>
  <sheetViews>
    <sheetView showGridLines="0" zoomScaleSheetLayoutView="60" workbookViewId="0">
      <pane xSplit="1" ySplit="3" topLeftCell="B4" activePane="bottomRight" state="frozenSplit"/>
      <selection/>
      <selection pane="topRight"/>
      <selection pane="bottomLeft"/>
      <selection pane="bottomRight" activeCell="M13" sqref="M13"/>
    </sheetView>
  </sheetViews>
  <sheetFormatPr defaultColWidth="9" defaultRowHeight="15"/>
  <cols>
    <col min="1" max="1" width="5.125" style="2" customWidth="1"/>
    <col min="2" max="2" width="9" style="2"/>
    <col min="3" max="3" width="10.125" style="2" customWidth="1"/>
    <col min="4" max="4" width="8.625" style="2" customWidth="1"/>
    <col min="5" max="7" width="5.625" style="134" customWidth="1"/>
    <col min="8" max="8" width="5.625" style="2" customWidth="1"/>
    <col min="9" max="9" width="8.625" style="2" customWidth="1"/>
    <col min="10" max="10" width="5.625" style="4" customWidth="1"/>
    <col min="11" max="14" width="10.625" style="4" customWidth="1"/>
    <col min="15" max="15" width="5.875" style="4" customWidth="1"/>
    <col min="16" max="16" width="7.125" style="2" customWidth="1"/>
    <col min="17" max="16384" width="9" style="5"/>
  </cols>
  <sheetData>
    <row r="1" s="12" customFormat="1" ht="20.25" customHeight="1" spans="1:16">
      <c r="A1" s="6" t="e">
        <f>#REF!</f>
        <v>#REF!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16" customFormat="1" ht="20.25" customHeight="1" spans="1:26">
      <c r="A2" s="231" t="e">
        <f>#REF!</f>
        <v>#REF!</v>
      </c>
      <c r="B2" s="231"/>
      <c r="C2" s="231"/>
      <c r="D2" s="231"/>
      <c r="E2" s="454"/>
      <c r="F2" s="454"/>
      <c r="G2" s="454"/>
      <c r="H2" s="455"/>
      <c r="I2" s="458"/>
      <c r="J2" s="458"/>
      <c r="K2" s="458"/>
      <c r="L2" s="458"/>
      <c r="M2" s="455" t="e">
        <f>#REF!</f>
        <v>#REF!</v>
      </c>
      <c r="N2" s="455"/>
      <c r="O2" s="455"/>
      <c r="P2" s="455"/>
      <c r="Q2" s="455"/>
      <c r="R2" s="12"/>
      <c r="S2" s="12"/>
      <c r="T2" s="12"/>
      <c r="U2" s="12"/>
      <c r="V2" s="12"/>
      <c r="W2" s="12"/>
      <c r="X2" s="12"/>
      <c r="Y2" s="12"/>
      <c r="Z2" s="12"/>
    </row>
    <row r="3" s="452" customFormat="1" ht="40.5" customHeight="1" spans="1:16">
      <c r="A3" s="56" t="s">
        <v>28</v>
      </c>
      <c r="B3" s="56" t="s">
        <v>1052</v>
      </c>
      <c r="C3" s="56" t="s">
        <v>383</v>
      </c>
      <c r="D3" s="56" t="s">
        <v>385</v>
      </c>
      <c r="E3" s="56" t="s">
        <v>386</v>
      </c>
      <c r="F3" s="56" t="s">
        <v>387</v>
      </c>
      <c r="G3" s="56" t="s">
        <v>388</v>
      </c>
      <c r="H3" s="56" t="s">
        <v>1053</v>
      </c>
      <c r="I3" s="56" t="s">
        <v>390</v>
      </c>
      <c r="J3" s="459" t="s">
        <v>1054</v>
      </c>
      <c r="K3" s="286" t="s">
        <v>1055</v>
      </c>
      <c r="L3" s="130" t="s">
        <v>7</v>
      </c>
      <c r="M3" s="130" t="s">
        <v>1056</v>
      </c>
      <c r="N3" s="130" t="s">
        <v>9</v>
      </c>
      <c r="O3" s="130" t="s">
        <v>10</v>
      </c>
      <c r="P3" s="56" t="s">
        <v>168</v>
      </c>
    </row>
    <row r="4" s="453" customFormat="1" ht="22.5" customHeight="1" spans="1:16">
      <c r="A4" s="456"/>
      <c r="B4" s="239"/>
      <c r="C4" s="239"/>
      <c r="D4" s="265"/>
      <c r="E4" s="265"/>
      <c r="F4" s="265"/>
      <c r="G4" s="265"/>
      <c r="H4" s="456"/>
      <c r="I4" s="460"/>
      <c r="J4" s="459"/>
      <c r="K4" s="461"/>
      <c r="L4" s="461"/>
      <c r="M4" s="462"/>
      <c r="N4" s="462"/>
      <c r="O4" s="463"/>
      <c r="P4" s="464"/>
    </row>
    <row r="5" s="12" customFormat="1" ht="22.5" customHeight="1" spans="1:16">
      <c r="A5" s="456"/>
      <c r="B5" s="239"/>
      <c r="C5" s="239"/>
      <c r="D5" s="265"/>
      <c r="E5" s="265"/>
      <c r="F5" s="265"/>
      <c r="G5" s="265"/>
      <c r="H5" s="456"/>
      <c r="I5" s="265"/>
      <c r="J5" s="465"/>
      <c r="K5" s="437"/>
      <c r="L5" s="437"/>
      <c r="M5" s="462"/>
      <c r="N5" s="462"/>
      <c r="O5" s="466"/>
      <c r="P5" s="14"/>
    </row>
    <row r="6" s="12" customFormat="1" ht="22.5" customHeight="1" spans="1:16">
      <c r="A6" s="14"/>
      <c r="B6" s="14"/>
      <c r="C6" s="14"/>
      <c r="D6" s="14"/>
      <c r="E6" s="179"/>
      <c r="F6" s="179"/>
      <c r="G6" s="179"/>
      <c r="H6" s="14"/>
      <c r="I6" s="14"/>
      <c r="J6" s="15"/>
      <c r="K6" s="15"/>
      <c r="L6" s="15"/>
      <c r="M6" s="466"/>
      <c r="N6" s="466"/>
      <c r="O6" s="466"/>
      <c r="P6" s="14"/>
    </row>
    <row r="7" s="12" customFormat="1" ht="22.5" customHeight="1" spans="1:16">
      <c r="A7" s="14"/>
      <c r="B7" s="14"/>
      <c r="C7" s="14"/>
      <c r="D7" s="14"/>
      <c r="E7" s="179"/>
      <c r="F7" s="179"/>
      <c r="G7" s="179"/>
      <c r="H7" s="14"/>
      <c r="I7" s="14"/>
      <c r="J7" s="15"/>
      <c r="K7" s="15"/>
      <c r="L7" s="15"/>
      <c r="M7" s="466"/>
      <c r="N7" s="466"/>
      <c r="O7" s="466"/>
      <c r="P7" s="14"/>
    </row>
    <row r="8" s="12" customFormat="1" ht="20.25" customHeight="1" spans="1:16">
      <c r="A8" s="14"/>
      <c r="B8" s="14"/>
      <c r="C8" s="14"/>
      <c r="D8" s="14"/>
      <c r="E8" s="179"/>
      <c r="F8" s="179"/>
      <c r="G8" s="179"/>
      <c r="H8" s="14"/>
      <c r="I8" s="14"/>
      <c r="J8" s="15"/>
      <c r="K8" s="15"/>
      <c r="L8" s="15"/>
      <c r="M8" s="466"/>
      <c r="N8" s="466"/>
      <c r="O8" s="466"/>
      <c r="P8" s="14"/>
    </row>
    <row r="9" s="12" customFormat="1" ht="20.25" customHeight="1" spans="1:16">
      <c r="A9" s="14"/>
      <c r="B9" s="14"/>
      <c r="C9" s="14"/>
      <c r="D9" s="14"/>
      <c r="E9" s="179"/>
      <c r="F9" s="179"/>
      <c r="G9" s="179"/>
      <c r="H9" s="14"/>
      <c r="I9" s="14"/>
      <c r="J9" s="15"/>
      <c r="K9" s="15"/>
      <c r="L9" s="15"/>
      <c r="M9" s="466"/>
      <c r="N9" s="466"/>
      <c r="O9" s="466"/>
      <c r="P9" s="14"/>
    </row>
    <row r="10" s="12" customFormat="1" ht="20.25" customHeight="1" spans="1:16">
      <c r="A10" s="14"/>
      <c r="B10" s="14"/>
      <c r="C10" s="14"/>
      <c r="D10" s="14"/>
      <c r="E10" s="179"/>
      <c r="F10" s="179"/>
      <c r="G10" s="179"/>
      <c r="H10" s="14"/>
      <c r="I10" s="14"/>
      <c r="J10" s="15"/>
      <c r="K10" s="15"/>
      <c r="L10" s="15"/>
      <c r="M10" s="466"/>
      <c r="N10" s="466"/>
      <c r="O10" s="466"/>
      <c r="P10" s="14"/>
    </row>
    <row r="11" s="12" customFormat="1" ht="20.25" customHeight="1" spans="1:16">
      <c r="A11" s="14"/>
      <c r="B11" s="14"/>
      <c r="C11" s="14"/>
      <c r="D11" s="14"/>
      <c r="E11" s="179"/>
      <c r="F11" s="179"/>
      <c r="G11" s="179"/>
      <c r="H11" s="14"/>
      <c r="I11" s="14"/>
      <c r="J11" s="15"/>
      <c r="K11" s="15"/>
      <c r="L11" s="15"/>
      <c r="M11" s="466"/>
      <c r="N11" s="466"/>
      <c r="O11" s="466"/>
      <c r="P11" s="14"/>
    </row>
    <row r="12" s="12" customFormat="1" ht="20.25" customHeight="1" spans="1:16">
      <c r="A12" s="14"/>
      <c r="B12" s="14"/>
      <c r="C12" s="14"/>
      <c r="D12" s="14"/>
      <c r="E12" s="179"/>
      <c r="F12" s="179"/>
      <c r="G12" s="179"/>
      <c r="H12" s="14"/>
      <c r="I12" s="14"/>
      <c r="J12" s="15"/>
      <c r="K12" s="15"/>
      <c r="L12" s="15"/>
      <c r="M12" s="466"/>
      <c r="N12" s="466"/>
      <c r="O12" s="466"/>
      <c r="P12" s="14"/>
    </row>
    <row r="13" s="12" customFormat="1" ht="20.25" customHeight="1" spans="1:16">
      <c r="A13" s="14"/>
      <c r="B13" s="14"/>
      <c r="C13" s="14"/>
      <c r="D13" s="14"/>
      <c r="E13" s="179"/>
      <c r="F13" s="179"/>
      <c r="G13" s="179"/>
      <c r="H13" s="14"/>
      <c r="I13" s="14"/>
      <c r="J13" s="15"/>
      <c r="K13" s="15"/>
      <c r="L13" s="15"/>
      <c r="M13" s="466"/>
      <c r="N13" s="466"/>
      <c r="O13" s="466"/>
      <c r="P13" s="14"/>
    </row>
    <row r="14" s="12" customFormat="1" ht="20.25" customHeight="1" spans="1:16">
      <c r="A14" s="14"/>
      <c r="B14" s="14"/>
      <c r="C14" s="14"/>
      <c r="D14" s="14"/>
      <c r="E14" s="179"/>
      <c r="F14" s="179"/>
      <c r="G14" s="179"/>
      <c r="H14" s="14"/>
      <c r="I14" s="14"/>
      <c r="J14" s="15"/>
      <c r="K14" s="15"/>
      <c r="L14" s="15"/>
      <c r="M14" s="466"/>
      <c r="N14" s="466"/>
      <c r="O14" s="466"/>
      <c r="P14" s="14"/>
    </row>
    <row r="15" s="12" customFormat="1" ht="20.25" customHeight="1" spans="1:16">
      <c r="A15" s="76" t="s">
        <v>180</v>
      </c>
      <c r="B15" s="352"/>
      <c r="C15" s="77"/>
      <c r="D15" s="14"/>
      <c r="E15" s="179"/>
      <c r="F15" s="179"/>
      <c r="G15" s="179"/>
      <c r="H15" s="14"/>
      <c r="I15" s="14"/>
      <c r="J15" s="15"/>
      <c r="K15" s="15"/>
      <c r="L15" s="15"/>
      <c r="M15" s="466"/>
      <c r="N15" s="466"/>
      <c r="O15" s="466"/>
      <c r="P15" s="14"/>
    </row>
    <row r="16" s="26" customFormat="1" ht="20.25" customHeight="1" spans="1:16">
      <c r="A16" s="457" t="e">
        <f>#REF!</f>
        <v>#REF!</v>
      </c>
      <c r="B16" s="457"/>
      <c r="C16" s="457"/>
      <c r="E16" s="46"/>
      <c r="F16" s="46"/>
      <c r="G16" s="46"/>
      <c r="H16" s="46"/>
      <c r="I16" s="46"/>
      <c r="L16" s="293" t="e">
        <f>#REF!</f>
        <v>#REF!</v>
      </c>
      <c r="M16" s="293"/>
      <c r="N16" s="293"/>
      <c r="P16" s="46"/>
    </row>
    <row r="17" s="12" customFormat="1" ht="20.25" customHeight="1" spans="1:16">
      <c r="A17" s="16" t="e">
        <f>#REF!</f>
        <v>#REF!</v>
      </c>
      <c r="B17" s="16"/>
      <c r="C17" s="16"/>
      <c r="D17" s="16"/>
      <c r="E17" s="6"/>
      <c r="F17" s="6"/>
      <c r="G17" s="6"/>
      <c r="H17" s="16"/>
      <c r="I17" s="16"/>
      <c r="J17" s="19"/>
      <c r="K17" s="19"/>
      <c r="L17" s="19"/>
      <c r="M17" s="19"/>
      <c r="N17" s="19"/>
      <c r="O17" s="19"/>
      <c r="P17" s="16"/>
    </row>
    <row r="18" s="12" customFormat="1" ht="20.25" customHeight="1" spans="5:15">
      <c r="E18" s="25"/>
      <c r="F18" s="25"/>
      <c r="G18" s="25"/>
      <c r="J18" s="65"/>
      <c r="K18" s="65"/>
      <c r="L18" s="65"/>
      <c r="M18" s="65"/>
      <c r="N18" s="65"/>
      <c r="O18" s="65"/>
    </row>
    <row r="19" ht="20.25" customHeight="1" spans="1:16">
      <c r="A19" s="5"/>
      <c r="B19" s="5"/>
      <c r="C19" s="5"/>
      <c r="D19" s="5"/>
      <c r="E19" s="3"/>
      <c r="F19" s="3"/>
      <c r="G19" s="3"/>
      <c r="H19" s="5"/>
      <c r="I19" s="5"/>
      <c r="J19" s="467"/>
      <c r="K19" s="467"/>
      <c r="L19" s="467"/>
      <c r="M19" s="467"/>
      <c r="N19" s="467"/>
      <c r="O19" s="467"/>
      <c r="P19" s="5"/>
    </row>
    <row r="20" spans="1:16">
      <c r="A20" s="5"/>
      <c r="B20" s="5"/>
      <c r="C20" s="5"/>
      <c r="D20" s="5"/>
      <c r="E20" s="3"/>
      <c r="F20" s="3"/>
      <c r="G20" s="3"/>
      <c r="H20" s="5"/>
      <c r="I20" s="5"/>
      <c r="J20" s="467"/>
      <c r="K20" s="467"/>
      <c r="L20" s="467"/>
      <c r="M20" s="467"/>
      <c r="N20" s="467"/>
      <c r="O20" s="467"/>
      <c r="P20" s="5"/>
    </row>
    <row r="21" spans="1:16">
      <c r="A21" s="5"/>
      <c r="B21" s="5"/>
      <c r="C21" s="5"/>
      <c r="D21" s="5"/>
      <c r="E21" s="3"/>
      <c r="F21" s="3"/>
      <c r="G21" s="3"/>
      <c r="H21" s="5"/>
      <c r="I21" s="5"/>
      <c r="J21" s="467"/>
      <c r="K21" s="467"/>
      <c r="L21" s="467"/>
      <c r="M21" s="467"/>
      <c r="N21" s="467"/>
      <c r="O21" s="467"/>
      <c r="P21" s="5"/>
    </row>
    <row r="22" spans="1:16">
      <c r="A22" s="5"/>
      <c r="B22" s="5"/>
      <c r="C22" s="5"/>
      <c r="D22" s="5"/>
      <c r="E22" s="3"/>
      <c r="F22" s="3"/>
      <c r="G22" s="3"/>
      <c r="H22" s="5"/>
      <c r="I22" s="5"/>
      <c r="J22" s="467"/>
      <c r="K22" s="467"/>
      <c r="L22" s="467"/>
      <c r="M22" s="467"/>
      <c r="N22" s="467"/>
      <c r="O22" s="467"/>
      <c r="P22" s="5"/>
    </row>
    <row r="23" spans="1:16">
      <c r="A23" s="5"/>
      <c r="B23" s="5"/>
      <c r="C23" s="5"/>
      <c r="D23" s="5"/>
      <c r="E23" s="3"/>
      <c r="F23" s="3"/>
      <c r="G23" s="3"/>
      <c r="H23" s="5"/>
      <c r="I23" s="5"/>
      <c r="J23" s="467"/>
      <c r="K23" s="467"/>
      <c r="L23" s="467"/>
      <c r="M23" s="467"/>
      <c r="N23" s="467"/>
      <c r="O23" s="467"/>
      <c r="P23" s="5"/>
    </row>
    <row r="24" spans="1:16">
      <c r="A24" s="5"/>
      <c r="B24" s="5"/>
      <c r="C24" s="5"/>
      <c r="D24" s="5"/>
      <c r="E24" s="3"/>
      <c r="F24" s="3"/>
      <c r="G24" s="3"/>
      <c r="H24" s="5"/>
      <c r="I24" s="5"/>
      <c r="J24" s="467"/>
      <c r="K24" s="467"/>
      <c r="L24" s="467"/>
      <c r="M24" s="467"/>
      <c r="N24" s="467"/>
      <c r="O24" s="467"/>
      <c r="P24" s="5"/>
    </row>
    <row r="25" spans="1:16">
      <c r="A25" s="5"/>
      <c r="B25" s="5"/>
      <c r="C25" s="5"/>
      <c r="D25" s="5"/>
      <c r="E25" s="3"/>
      <c r="F25" s="3"/>
      <c r="G25" s="3"/>
      <c r="H25" s="5"/>
      <c r="I25" s="5"/>
      <c r="J25" s="467"/>
      <c r="K25" s="467"/>
      <c r="L25" s="467"/>
      <c r="M25" s="467"/>
      <c r="N25" s="467"/>
      <c r="O25" s="467"/>
      <c r="P25" s="5"/>
    </row>
    <row r="26" spans="1:16">
      <c r="A26" s="5"/>
      <c r="B26" s="5"/>
      <c r="C26" s="5"/>
      <c r="D26" s="5"/>
      <c r="E26" s="3"/>
      <c r="F26" s="3"/>
      <c r="G26" s="3"/>
      <c r="H26" s="5"/>
      <c r="I26" s="5"/>
      <c r="J26" s="467"/>
      <c r="K26" s="467"/>
      <c r="L26" s="467"/>
      <c r="M26" s="467"/>
      <c r="N26" s="467"/>
      <c r="O26" s="467"/>
      <c r="P26" s="5"/>
    </row>
    <row r="27" spans="1:16">
      <c r="A27" s="5"/>
      <c r="B27" s="5"/>
      <c r="C27" s="5"/>
      <c r="D27" s="5"/>
      <c r="E27" s="3"/>
      <c r="F27" s="3"/>
      <c r="G27" s="3"/>
      <c r="H27" s="5"/>
      <c r="I27" s="5"/>
      <c r="J27" s="467"/>
      <c r="K27" s="467"/>
      <c r="L27" s="467"/>
      <c r="M27" s="467"/>
      <c r="N27" s="467"/>
      <c r="O27" s="467"/>
      <c r="P27" s="5"/>
    </row>
    <row r="28" spans="1:16">
      <c r="A28" s="5"/>
      <c r="B28" s="5"/>
      <c r="C28" s="5"/>
      <c r="D28" s="5"/>
      <c r="E28" s="3"/>
      <c r="F28" s="3"/>
      <c r="G28" s="3"/>
      <c r="H28" s="5"/>
      <c r="I28" s="5"/>
      <c r="J28" s="467"/>
      <c r="K28" s="467"/>
      <c r="L28" s="467"/>
      <c r="M28" s="467"/>
      <c r="N28" s="467"/>
      <c r="O28" s="467"/>
      <c r="P28" s="5"/>
    </row>
    <row r="29" spans="1:16">
      <c r="A29" s="5"/>
      <c r="B29" s="5"/>
      <c r="C29" s="5"/>
      <c r="D29" s="5"/>
      <c r="E29" s="3"/>
      <c r="F29" s="3"/>
      <c r="G29" s="3"/>
      <c r="H29" s="5"/>
      <c r="I29" s="5"/>
      <c r="J29" s="467"/>
      <c r="K29" s="467"/>
      <c r="L29" s="467"/>
      <c r="M29" s="467"/>
      <c r="N29" s="467"/>
      <c r="O29" s="467"/>
      <c r="P29" s="5"/>
    </row>
    <row r="30" spans="1:16">
      <c r="A30" s="5"/>
      <c r="B30" s="5"/>
      <c r="C30" s="5"/>
      <c r="D30" s="5"/>
      <c r="E30" s="3"/>
      <c r="F30" s="3"/>
      <c r="G30" s="3"/>
      <c r="H30" s="5"/>
      <c r="I30" s="5"/>
      <c r="J30" s="467"/>
      <c r="K30" s="467"/>
      <c r="L30" s="467"/>
      <c r="M30" s="467"/>
      <c r="N30" s="467"/>
      <c r="O30" s="467"/>
      <c r="P30" s="5"/>
    </row>
    <row r="31" spans="1:16">
      <c r="A31" s="5"/>
      <c r="B31" s="5"/>
      <c r="C31" s="5"/>
      <c r="D31" s="5"/>
      <c r="E31" s="3"/>
      <c r="F31" s="3"/>
      <c r="G31" s="3"/>
      <c r="H31" s="5"/>
      <c r="I31" s="5"/>
      <c r="J31" s="467"/>
      <c r="K31" s="467"/>
      <c r="L31" s="467"/>
      <c r="M31" s="467"/>
      <c r="N31" s="467"/>
      <c r="O31" s="467"/>
      <c r="P31" s="5"/>
    </row>
    <row r="32" spans="1:16">
      <c r="A32" s="5"/>
      <c r="B32" s="5"/>
      <c r="C32" s="5"/>
      <c r="D32" s="5"/>
      <c r="E32" s="3"/>
      <c r="F32" s="3"/>
      <c r="G32" s="3"/>
      <c r="H32" s="5"/>
      <c r="I32" s="5"/>
      <c r="J32" s="467"/>
      <c r="K32" s="467"/>
      <c r="L32" s="467"/>
      <c r="M32" s="467"/>
      <c r="N32" s="467"/>
      <c r="O32" s="467"/>
      <c r="P32" s="5"/>
    </row>
    <row r="33" spans="1:16">
      <c r="A33" s="5"/>
      <c r="B33" s="5"/>
      <c r="C33" s="5"/>
      <c r="D33" s="5"/>
      <c r="E33" s="3"/>
      <c r="F33" s="3"/>
      <c r="G33" s="3"/>
      <c r="H33" s="5"/>
      <c r="I33" s="5"/>
      <c r="J33" s="467"/>
      <c r="K33" s="467"/>
      <c r="L33" s="467"/>
      <c r="M33" s="467"/>
      <c r="N33" s="467"/>
      <c r="O33" s="467"/>
      <c r="P33" s="5"/>
    </row>
    <row r="34" spans="1:16">
      <c r="A34" s="5"/>
      <c r="B34" s="5"/>
      <c r="C34" s="5"/>
      <c r="D34" s="5"/>
      <c r="E34" s="3"/>
      <c r="F34" s="3"/>
      <c r="G34" s="3"/>
      <c r="H34" s="5"/>
      <c r="I34" s="5"/>
      <c r="J34" s="467"/>
      <c r="K34" s="467"/>
      <c r="L34" s="467"/>
      <c r="M34" s="467"/>
      <c r="N34" s="467"/>
      <c r="O34" s="467"/>
      <c r="P34" s="5"/>
    </row>
  </sheetData>
  <mergeCells count="5">
    <mergeCell ref="A1:P1"/>
    <mergeCell ref="A2:D2"/>
    <mergeCell ref="I2:L2"/>
    <mergeCell ref="M2:Q2"/>
    <mergeCell ref="A15:C15"/>
  </mergeCells>
  <printOptions horizontalCentered="1" verticalCentered="1"/>
  <pageMargins left="0.275590551181102" right="0.196850393700787" top="1.6" bottom="0.590551181102362" header="1.06" footer="0.511811023622047"/>
  <pageSetup paperSize="9" orientation="landscape" horizontalDpi="300" verticalDpi="300"/>
  <headerFooter alignWithMargins="0" scaleWithDoc="0">
    <oddHeader>&amp;C&amp;"宋体,加粗"&amp;22固定资产-土地评估明细表&amp;R
&amp;"宋体,常规"表&amp;"Times New Roman,常规" 4 - 6 - 7
</oddHeader>
  </headerFooter>
  <colBreaks count="1" manualBreakCount="1">
    <brk id="16" max="65535" man="1"/>
  </colBreaks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zoomScaleSheetLayoutView="60" workbookViewId="0">
      <selection activeCell="G18" sqref="G18"/>
    </sheetView>
  </sheetViews>
  <sheetFormatPr defaultColWidth="9" defaultRowHeight="15.75"/>
  <cols>
    <col min="1" max="1" width="12.625" customWidth="1"/>
    <col min="2" max="2" width="34.625" customWidth="1"/>
    <col min="3" max="5" width="18.625" customWidth="1"/>
    <col min="6" max="6" width="19.625" customWidth="1"/>
  </cols>
  <sheetData>
    <row r="1" s="444" customFormat="1" ht="20.25" customHeight="1" spans="1:6">
      <c r="A1" s="445" t="e">
        <f>#REF!</f>
        <v>#REF!</v>
      </c>
      <c r="B1" s="445"/>
      <c r="C1" s="445"/>
      <c r="D1" s="445"/>
      <c r="E1" s="445"/>
      <c r="F1" s="445"/>
    </row>
    <row r="2" s="278" customFormat="1" ht="20.25" customHeight="1" spans="1:7">
      <c r="A2" s="446" t="e">
        <f>#REF!</f>
        <v>#REF!</v>
      </c>
      <c r="B2" s="447"/>
      <c r="C2" s="447"/>
      <c r="D2" s="447"/>
      <c r="E2" s="447"/>
      <c r="F2" s="448" t="e">
        <f>#REF!</f>
        <v>#REF!</v>
      </c>
      <c r="G2" s="301"/>
    </row>
    <row r="3" s="277" customFormat="1" ht="20.25" customHeight="1" spans="1:6">
      <c r="A3" s="271" t="s">
        <v>142</v>
      </c>
      <c r="B3" s="271" t="s">
        <v>29</v>
      </c>
      <c r="C3" s="271" t="s">
        <v>186</v>
      </c>
      <c r="D3" s="271" t="s">
        <v>143</v>
      </c>
      <c r="E3" s="271" t="s">
        <v>9</v>
      </c>
      <c r="F3" s="271" t="s">
        <v>1057</v>
      </c>
    </row>
    <row r="4" s="278" customFormat="1" ht="20.25" customHeight="1" spans="1:6">
      <c r="A4" s="449" t="s">
        <v>1058</v>
      </c>
      <c r="B4" s="272" t="s">
        <v>1059</v>
      </c>
      <c r="C4" s="272"/>
      <c r="D4" s="272"/>
      <c r="E4" s="272"/>
      <c r="F4" s="272"/>
    </row>
    <row r="5" s="278" customFormat="1" ht="20.25" customHeight="1" spans="1:6">
      <c r="A5" s="449" t="s">
        <v>1060</v>
      </c>
      <c r="B5" s="272" t="s">
        <v>1061</v>
      </c>
      <c r="C5" s="272"/>
      <c r="D5" s="272"/>
      <c r="E5" s="272"/>
      <c r="F5" s="272"/>
    </row>
    <row r="6" s="278" customFormat="1" ht="20.25" customHeight="1" spans="1:6">
      <c r="A6" s="449"/>
      <c r="B6" s="272"/>
      <c r="C6" s="272"/>
      <c r="D6" s="272"/>
      <c r="E6" s="272"/>
      <c r="F6" s="272"/>
    </row>
    <row r="7" s="278" customFormat="1" ht="20.25" customHeight="1" spans="1:6">
      <c r="A7" s="449"/>
      <c r="B7" s="272"/>
      <c r="C7" s="272"/>
      <c r="D7" s="272"/>
      <c r="E7" s="272"/>
      <c r="F7" s="272"/>
    </row>
    <row r="8" s="278" customFormat="1" ht="20.25" customHeight="1" spans="1:6">
      <c r="A8" s="449"/>
      <c r="B8" s="272"/>
      <c r="C8" s="272"/>
      <c r="D8" s="272"/>
      <c r="E8" s="272"/>
      <c r="F8" s="272"/>
    </row>
    <row r="9" s="278" customFormat="1" ht="20.25" customHeight="1" spans="1:6">
      <c r="A9" s="449"/>
      <c r="B9" s="272"/>
      <c r="C9" s="272"/>
      <c r="D9" s="272"/>
      <c r="E9" s="272"/>
      <c r="F9" s="272"/>
    </row>
    <row r="10" s="278" customFormat="1" ht="20.25" customHeight="1" spans="1:6">
      <c r="A10" s="449"/>
      <c r="B10" s="272"/>
      <c r="C10" s="272"/>
      <c r="D10" s="272"/>
      <c r="E10" s="272"/>
      <c r="F10" s="272"/>
    </row>
    <row r="11" s="278" customFormat="1" ht="20.25" customHeight="1" spans="1:6">
      <c r="A11" s="449"/>
      <c r="B11" s="272"/>
      <c r="C11" s="272"/>
      <c r="D11" s="272"/>
      <c r="E11" s="272"/>
      <c r="F11" s="272"/>
    </row>
    <row r="12" s="278" customFormat="1" ht="20.25" customHeight="1" spans="1:6">
      <c r="A12" s="450"/>
      <c r="B12" s="272"/>
      <c r="C12" s="272"/>
      <c r="D12" s="272"/>
      <c r="E12" s="272"/>
      <c r="F12" s="272"/>
    </row>
    <row r="13" s="278" customFormat="1" ht="20.25" customHeight="1" spans="1:6">
      <c r="A13" s="451"/>
      <c r="B13" s="400"/>
      <c r="C13" s="400"/>
      <c r="D13" s="400"/>
      <c r="E13" s="400"/>
      <c r="F13" s="400"/>
    </row>
    <row r="14" s="272" customFormat="1" ht="20.25" customHeight="1" spans="1:10">
      <c r="A14" s="273" t="s">
        <v>1062</v>
      </c>
      <c r="B14" s="274"/>
      <c r="G14" s="301"/>
      <c r="H14" s="301"/>
      <c r="I14" s="301"/>
      <c r="J14" s="301"/>
    </row>
    <row r="15" s="272" customFormat="1" ht="20.25" customHeight="1" spans="1:10">
      <c r="A15" s="273" t="s">
        <v>1063</v>
      </c>
      <c r="B15" s="274"/>
      <c r="G15" s="301"/>
      <c r="H15" s="301"/>
      <c r="I15" s="301"/>
      <c r="J15" s="301"/>
    </row>
    <row r="16" s="272" customFormat="1" ht="20.25" customHeight="1" spans="1:10">
      <c r="A16" s="273" t="s">
        <v>1062</v>
      </c>
      <c r="B16" s="274"/>
      <c r="G16" s="301"/>
      <c r="H16" s="301"/>
      <c r="I16" s="301"/>
      <c r="J16" s="301"/>
    </row>
    <row r="17" s="278" customFormat="1" ht="20.25" customHeight="1" spans="1:10">
      <c r="A17" s="278" t="e">
        <f>#REF!</f>
        <v>#REF!</v>
      </c>
      <c r="E17" s="278" t="e">
        <f>#REF!</f>
        <v>#REF!</v>
      </c>
      <c r="G17" s="301"/>
      <c r="H17" s="301"/>
      <c r="I17" s="301"/>
      <c r="J17" s="301"/>
    </row>
    <row r="18" s="278" customFormat="1" ht="20.25" customHeight="1" spans="1:10">
      <c r="A18" s="278" t="e">
        <f>#REF!</f>
        <v>#REF!</v>
      </c>
      <c r="G18" s="301"/>
      <c r="H18" s="301"/>
      <c r="I18" s="301"/>
      <c r="J18" s="301"/>
    </row>
    <row r="19" ht="20.25" customHeight="1"/>
  </sheetData>
  <mergeCells count="4">
    <mergeCell ref="A1:F1"/>
    <mergeCell ref="A14:B14"/>
    <mergeCell ref="A15:B15"/>
    <mergeCell ref="A16:B16"/>
  </mergeCells>
  <pageMargins left="0.708661417322835" right="0.708661417322835" top="1.96850393700787" bottom="0.393700787401575" header="1.33858267716535" footer="1.37795275590551"/>
  <pageSetup paperSize="9" orientation="landscape" horizontalDpi="600" verticalDpi="600"/>
  <headerFooter alignWithMargins="0" scaleWithDoc="0">
    <oddHeader>&amp;C&amp;"宋体,加粗"&amp;22在建工程评估汇总表&amp;R&amp;"宋体,常规"
表&amp;"Times New Roman,常规" 4 - 7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T24"/>
  <sheetViews>
    <sheetView showGridLines="0" zoomScaleSheetLayoutView="60" workbookViewId="0">
      <pane xSplit="2" ySplit="4" topLeftCell="C5" activePane="bottomRight" state="frozenSplit"/>
      <selection/>
      <selection pane="topRight"/>
      <selection pane="bottomLeft"/>
      <selection pane="bottomRight" activeCell="A13" sqref="A13"/>
    </sheetView>
  </sheetViews>
  <sheetFormatPr defaultColWidth="9" defaultRowHeight="15"/>
  <cols>
    <col min="1" max="1" width="5.125" style="407" customWidth="1"/>
    <col min="2" max="2" width="18.625" style="407" customWidth="1"/>
    <col min="3" max="3" width="7.625" style="407" customWidth="1"/>
    <col min="4" max="4" width="8.5" style="407" customWidth="1"/>
    <col min="5" max="6" width="8.625" style="407" customWidth="1"/>
    <col min="7" max="8" width="7.625" style="407" customWidth="1"/>
    <col min="9" max="9" width="11.625" style="408" customWidth="1"/>
    <col min="10" max="11" width="11.625" style="409" customWidth="1"/>
    <col min="12" max="12" width="7.625" style="409" customWidth="1"/>
    <col min="13" max="13" width="8.5" style="407" customWidth="1"/>
    <col min="14" max="14" width="9" style="407" hidden="1" customWidth="1"/>
    <col min="15" max="16384" width="9" style="407"/>
  </cols>
  <sheetData>
    <row r="1" s="24" customFormat="1" ht="20.25" customHeight="1" spans="1:13">
      <c r="A1" s="33" t="e">
        <f>#REF!</f>
        <v>#REF!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="24" customFormat="1" ht="20.25" customHeight="1" spans="1:13">
      <c r="A2" s="245" t="e">
        <f>#REF!</f>
        <v>#REF!</v>
      </c>
      <c r="B2" s="246"/>
      <c r="C2" s="246"/>
      <c r="D2" s="246"/>
      <c r="F2" s="38"/>
      <c r="G2" s="38"/>
      <c r="H2" s="410"/>
      <c r="I2" s="414"/>
      <c r="M2" s="249" t="e">
        <f>#REF!</f>
        <v>#REF!</v>
      </c>
    </row>
    <row r="3" s="242" customFormat="1" ht="20.25" customHeight="1" spans="1:13">
      <c r="A3" s="101" t="s">
        <v>1064</v>
      </c>
      <c r="B3" s="382" t="s">
        <v>1065</v>
      </c>
      <c r="C3" s="382" t="s">
        <v>370</v>
      </c>
      <c r="D3" s="382" t="s">
        <v>1066</v>
      </c>
      <c r="E3" s="101" t="s">
        <v>1067</v>
      </c>
      <c r="F3" s="101" t="s">
        <v>1068</v>
      </c>
      <c r="G3" s="101" t="s">
        <v>1069</v>
      </c>
      <c r="H3" s="101" t="s">
        <v>1070</v>
      </c>
      <c r="I3" s="383" t="s">
        <v>7</v>
      </c>
      <c r="J3" s="105" t="s">
        <v>8</v>
      </c>
      <c r="K3" s="105" t="s">
        <v>9</v>
      </c>
      <c r="L3" s="105" t="s">
        <v>10</v>
      </c>
      <c r="M3" s="101" t="s">
        <v>168</v>
      </c>
    </row>
    <row r="4" s="242" customFormat="1" ht="20.25" customHeight="1" spans="1:13">
      <c r="A4" s="426" t="s">
        <v>1071</v>
      </c>
      <c r="B4" s="384"/>
      <c r="C4" s="384"/>
      <c r="D4" s="384"/>
      <c r="E4" s="426" t="s">
        <v>1072</v>
      </c>
      <c r="F4" s="426" t="s">
        <v>1073</v>
      </c>
      <c r="G4" s="426" t="s">
        <v>1074</v>
      </c>
      <c r="H4" s="426" t="s">
        <v>1075</v>
      </c>
      <c r="I4" s="385"/>
      <c r="J4" s="109"/>
      <c r="K4" s="109"/>
      <c r="L4" s="109"/>
      <c r="M4" s="106"/>
    </row>
    <row r="5" s="424" customFormat="1" ht="20.25" customHeight="1" spans="1:20">
      <c r="A5" s="427"/>
      <c r="B5" s="428"/>
      <c r="C5" s="428"/>
      <c r="D5" s="428"/>
      <c r="E5" s="68"/>
      <c r="F5" s="68"/>
      <c r="G5" s="429"/>
      <c r="H5" s="429"/>
      <c r="I5" s="437"/>
      <c r="J5" s="437"/>
      <c r="K5" s="437"/>
      <c r="L5" s="267"/>
      <c r="M5" s="68"/>
      <c r="N5" s="438"/>
      <c r="O5" s="425"/>
      <c r="P5" s="425"/>
      <c r="Q5" s="425"/>
      <c r="R5" s="425"/>
      <c r="S5" s="425"/>
      <c r="T5" s="425"/>
    </row>
    <row r="6" s="424" customFormat="1" ht="20.25" customHeight="1" spans="1:20">
      <c r="A6" s="427"/>
      <c r="B6" s="428"/>
      <c r="C6" s="428"/>
      <c r="D6" s="428"/>
      <c r="E6" s="68"/>
      <c r="F6" s="68"/>
      <c r="G6" s="430"/>
      <c r="H6" s="429"/>
      <c r="I6" s="437"/>
      <c r="J6" s="437"/>
      <c r="K6" s="437"/>
      <c r="L6" s="267"/>
      <c r="M6" s="68"/>
      <c r="N6" s="438"/>
      <c r="O6" s="425"/>
      <c r="P6" s="425"/>
      <c r="Q6" s="425"/>
      <c r="R6" s="425"/>
      <c r="S6" s="425"/>
      <c r="T6" s="425"/>
    </row>
    <row r="7" s="424" customFormat="1" ht="20.25" customHeight="1" spans="1:20">
      <c r="A7" s="427"/>
      <c r="B7" s="428"/>
      <c r="C7" s="428"/>
      <c r="D7" s="428"/>
      <c r="E7" s="68"/>
      <c r="F7" s="68"/>
      <c r="G7" s="429"/>
      <c r="H7" s="429"/>
      <c r="I7" s="437"/>
      <c r="J7" s="437"/>
      <c r="K7" s="437"/>
      <c r="L7" s="267"/>
      <c r="M7" s="68"/>
      <c r="N7" s="438"/>
      <c r="O7" s="425"/>
      <c r="P7" s="425"/>
      <c r="Q7" s="425"/>
      <c r="R7" s="425"/>
      <c r="S7" s="425"/>
      <c r="T7" s="425"/>
    </row>
    <row r="8" s="424" customFormat="1" ht="20.25" customHeight="1" spans="1:20">
      <c r="A8" s="179"/>
      <c r="B8" s="68"/>
      <c r="C8" s="68"/>
      <c r="D8" s="68"/>
      <c r="E8" s="68"/>
      <c r="F8" s="68"/>
      <c r="G8" s="429"/>
      <c r="H8" s="429"/>
      <c r="I8" s="437"/>
      <c r="J8" s="437"/>
      <c r="K8" s="437"/>
      <c r="L8" s="267"/>
      <c r="M8" s="68"/>
      <c r="N8" s="438"/>
      <c r="O8" s="425"/>
      <c r="P8" s="425"/>
      <c r="Q8" s="425"/>
      <c r="R8" s="425"/>
      <c r="S8" s="425"/>
      <c r="T8" s="425"/>
    </row>
    <row r="9" s="424" customFormat="1" ht="20.25" customHeight="1" spans="1:20">
      <c r="A9" s="68"/>
      <c r="B9" s="68"/>
      <c r="C9" s="68"/>
      <c r="D9" s="68"/>
      <c r="E9" s="68"/>
      <c r="F9" s="68"/>
      <c r="G9" s="429"/>
      <c r="H9" s="429"/>
      <c r="I9" s="437"/>
      <c r="J9" s="437"/>
      <c r="K9" s="437"/>
      <c r="L9" s="439"/>
      <c r="M9" s="68"/>
      <c r="N9" s="438"/>
      <c r="O9" s="425"/>
      <c r="P9" s="425"/>
      <c r="Q9" s="425"/>
      <c r="R9" s="425"/>
      <c r="S9" s="425"/>
      <c r="T9" s="425"/>
    </row>
    <row r="10" s="425" customFormat="1" ht="20.25" customHeight="1" spans="1:13">
      <c r="A10" s="431"/>
      <c r="B10" s="431"/>
      <c r="C10" s="431"/>
      <c r="D10" s="431"/>
      <c r="E10" s="431"/>
      <c r="F10" s="431"/>
      <c r="G10" s="432"/>
      <c r="H10" s="432"/>
      <c r="I10" s="440"/>
      <c r="J10" s="440"/>
      <c r="K10" s="441"/>
      <c r="L10" s="442"/>
      <c r="M10" s="431"/>
    </row>
    <row r="11" s="425" customFormat="1" ht="20.25" customHeight="1" spans="1:13">
      <c r="A11" s="68"/>
      <c r="B11" s="68"/>
      <c r="C11" s="68"/>
      <c r="D11" s="68"/>
      <c r="E11" s="68"/>
      <c r="F11" s="68"/>
      <c r="G11" s="433"/>
      <c r="H11" s="433"/>
      <c r="I11" s="168"/>
      <c r="J11" s="168"/>
      <c r="K11" s="443"/>
      <c r="L11" s="443"/>
      <c r="M11" s="68"/>
    </row>
    <row r="12" s="23" customFormat="1" ht="20.25" customHeight="1" spans="1:13">
      <c r="A12" s="14"/>
      <c r="B12" s="14"/>
      <c r="C12" s="14"/>
      <c r="D12" s="14"/>
      <c r="E12" s="14"/>
      <c r="F12" s="14"/>
      <c r="G12" s="14"/>
      <c r="H12" s="14"/>
      <c r="I12" s="15"/>
      <c r="J12" s="15"/>
      <c r="K12" s="259"/>
      <c r="L12" s="259"/>
      <c r="M12" s="14"/>
    </row>
    <row r="13" s="23" customFormat="1" ht="20.25" customHeight="1" spans="1:13">
      <c r="A13" s="14"/>
      <c r="B13" s="14"/>
      <c r="C13" s="14"/>
      <c r="D13" s="14"/>
      <c r="E13" s="14"/>
      <c r="F13" s="14"/>
      <c r="G13" s="14"/>
      <c r="H13" s="14"/>
      <c r="I13" s="15"/>
      <c r="J13" s="15"/>
      <c r="K13" s="259"/>
      <c r="L13" s="259"/>
      <c r="M13" s="14"/>
    </row>
    <row r="14" s="23" customFormat="1" ht="20.25" customHeight="1" spans="1:13">
      <c r="A14" s="14"/>
      <c r="B14" s="14"/>
      <c r="C14" s="14"/>
      <c r="D14" s="14"/>
      <c r="E14" s="14"/>
      <c r="F14" s="14"/>
      <c r="G14" s="14"/>
      <c r="H14" s="14"/>
      <c r="I14" s="15"/>
      <c r="J14" s="15"/>
      <c r="K14" s="259"/>
      <c r="L14" s="259"/>
      <c r="M14" s="14"/>
    </row>
    <row r="15" s="23" customFormat="1" ht="20.25" customHeight="1" spans="1:13">
      <c r="A15" s="14"/>
      <c r="B15" s="14"/>
      <c r="C15" s="14"/>
      <c r="D15" s="14"/>
      <c r="E15" s="14"/>
      <c r="F15" s="14"/>
      <c r="G15" s="14"/>
      <c r="H15" s="14"/>
      <c r="I15" s="15"/>
      <c r="J15" s="15"/>
      <c r="K15" s="259"/>
      <c r="L15" s="259"/>
      <c r="M15" s="14"/>
    </row>
    <row r="16" s="23" customFormat="1" ht="20.25" customHeight="1" spans="1:13">
      <c r="A16" s="434" t="s">
        <v>180</v>
      </c>
      <c r="B16" s="435"/>
      <c r="C16" s="436"/>
      <c r="D16" s="14"/>
      <c r="E16" s="14"/>
      <c r="F16" s="14"/>
      <c r="G16" s="14"/>
      <c r="H16" s="14"/>
      <c r="I16" s="15"/>
      <c r="J16" s="15"/>
      <c r="K16" s="259"/>
      <c r="L16" s="259"/>
      <c r="M16" s="14"/>
    </row>
    <row r="17" s="23" customFormat="1" ht="20.25" customHeight="1" spans="1:13">
      <c r="A17" s="76" t="s">
        <v>1076</v>
      </c>
      <c r="B17" s="352"/>
      <c r="C17" s="77"/>
      <c r="D17" s="14"/>
      <c r="E17" s="14"/>
      <c r="F17" s="14"/>
      <c r="G17" s="14"/>
      <c r="H17" s="14"/>
      <c r="I17" s="15"/>
      <c r="J17" s="15"/>
      <c r="K17" s="259"/>
      <c r="L17" s="259"/>
      <c r="M17" s="14"/>
    </row>
    <row r="18" s="23" customFormat="1" ht="20.25" customHeight="1" spans="1:13">
      <c r="A18" s="76" t="s">
        <v>180</v>
      </c>
      <c r="B18" s="352"/>
      <c r="C18" s="77"/>
      <c r="D18" s="14"/>
      <c r="E18" s="14"/>
      <c r="F18" s="14"/>
      <c r="G18" s="14"/>
      <c r="H18" s="14"/>
      <c r="I18" s="15"/>
      <c r="J18" s="15"/>
      <c r="K18" s="259"/>
      <c r="L18" s="259"/>
      <c r="M18" s="14"/>
    </row>
    <row r="19" s="27" customFormat="1" ht="20.25" customHeight="1" spans="1:13">
      <c r="A19" s="50" t="e">
        <f>#REF!</f>
        <v>#REF!</v>
      </c>
      <c r="B19" s="49"/>
      <c r="C19" s="49"/>
      <c r="D19" s="49"/>
      <c r="F19" s="49"/>
      <c r="H19" s="49"/>
      <c r="I19" s="49"/>
      <c r="J19" s="49" t="e">
        <f>#REF!</f>
        <v>#REF!</v>
      </c>
      <c r="K19" s="51"/>
      <c r="L19" s="419"/>
      <c r="M19" s="49"/>
    </row>
    <row r="20" s="24" customFormat="1" ht="20.25" customHeight="1" spans="1:12">
      <c r="A20" s="24" t="e">
        <f>#REF!</f>
        <v>#REF!</v>
      </c>
      <c r="I20" s="247"/>
      <c r="J20" s="38"/>
      <c r="K20" s="38"/>
      <c r="L20" s="38"/>
    </row>
    <row r="21" s="24" customFormat="1" ht="20.25" customHeight="1" spans="9:12">
      <c r="I21" s="247"/>
      <c r="J21" s="38"/>
      <c r="K21" s="38"/>
      <c r="L21" s="38"/>
    </row>
    <row r="22" s="24" customFormat="1" ht="20.25" customHeight="1" spans="9:12">
      <c r="I22" s="247"/>
      <c r="J22" s="38"/>
      <c r="K22" s="38"/>
      <c r="L22" s="38"/>
    </row>
    <row r="23" ht="20.25" customHeight="1"/>
    <row r="24" spans="9:12">
      <c r="I24" s="420"/>
      <c r="J24" s="421"/>
      <c r="K24" s="421"/>
      <c r="L24" s="421"/>
    </row>
  </sheetData>
  <mergeCells count="12">
    <mergeCell ref="A1:M1"/>
    <mergeCell ref="A16:C16"/>
    <mergeCell ref="A17:C17"/>
    <mergeCell ref="A18:C18"/>
    <mergeCell ref="B3:B4"/>
    <mergeCell ref="C3:C4"/>
    <mergeCell ref="D3:D4"/>
    <mergeCell ref="I3:I4"/>
    <mergeCell ref="J3:J4"/>
    <mergeCell ref="K3:K4"/>
    <mergeCell ref="L3:L4"/>
    <mergeCell ref="M3:M4"/>
  </mergeCells>
  <printOptions horizontalCentered="1" verticalCentered="1"/>
  <pageMargins left="0.433070866141732" right="0.433070866141732" top="1.62" bottom="0.984251968503937" header="0.984251968503937" footer="0.275590551181102"/>
  <pageSetup paperSize="9" orientation="landscape" horizontalDpi="300" verticalDpi="300"/>
  <headerFooter alignWithMargins="0" scaleWithDoc="0">
    <oddHeader>&amp;C&amp;"宋体,加粗"&amp;22在建工程---土建工程评估明细表&amp;R
&amp;"宋体,常规"表&amp;"Times New Roman,常规" 4 - 7 - 1
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S23"/>
  <sheetViews>
    <sheetView showGridLines="0" zoomScaleSheetLayoutView="60" workbookViewId="0">
      <pane xSplit="2" ySplit="4" topLeftCell="C5" activePane="bottomRight" state="frozenSplit"/>
      <selection/>
      <selection pane="topRight"/>
      <selection pane="bottomLeft"/>
      <selection pane="bottomRight" activeCell="L22" sqref="L22"/>
    </sheetView>
  </sheetViews>
  <sheetFormatPr defaultColWidth="9" defaultRowHeight="15"/>
  <cols>
    <col min="1" max="1" width="4.125" style="407" customWidth="1"/>
    <col min="2" max="2" width="9.875" style="407" customWidth="1"/>
    <col min="3" max="3" width="8.625" style="407" customWidth="1"/>
    <col min="4" max="6" width="4.625" style="407" customWidth="1"/>
    <col min="7" max="7" width="6.125" style="407" customWidth="1"/>
    <col min="8" max="8" width="8.625" style="407" customWidth="1"/>
    <col min="9" max="9" width="8.625" style="408" customWidth="1"/>
    <col min="10" max="12" width="8.625" style="407" customWidth="1"/>
    <col min="13" max="13" width="8.625" style="408" customWidth="1"/>
    <col min="14" max="15" width="8.625" style="407" customWidth="1"/>
    <col min="16" max="16" width="8.625" style="409" customWidth="1"/>
    <col min="17" max="17" width="4.625" style="407" customWidth="1"/>
    <col min="18" max="18" width="9" style="407" hidden="1" customWidth="1"/>
    <col min="19" max="19" width="4.625" style="407" customWidth="1"/>
    <col min="20" max="16384" width="9" style="407"/>
  </cols>
  <sheetData>
    <row r="1" s="24" customFormat="1" ht="20.25" customHeight="1" spans="1:19">
      <c r="A1" s="33" t="e">
        <f>#REF!</f>
        <v>#REF!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="24" customFormat="1" ht="20.25" customHeight="1" spans="1:19">
      <c r="A2" s="245" t="e">
        <f>#REF!</f>
        <v>#REF!</v>
      </c>
      <c r="B2" s="246"/>
      <c r="C2" s="246"/>
      <c r="D2" s="246"/>
      <c r="E2" s="246"/>
      <c r="G2" s="38"/>
      <c r="H2" s="410"/>
      <c r="I2" s="414" t="s">
        <v>167</v>
      </c>
      <c r="J2" s="23"/>
      <c r="K2" s="414"/>
      <c r="L2" s="410"/>
      <c r="M2" s="414"/>
      <c r="N2" s="23"/>
      <c r="O2" s="415" t="e">
        <f>#REF!</f>
        <v>#REF!</v>
      </c>
      <c r="P2" s="415"/>
      <c r="Q2" s="415"/>
      <c r="R2" s="415"/>
      <c r="S2" s="415"/>
    </row>
    <row r="3" s="25" customFormat="1" ht="20.25" customHeight="1" spans="1:19">
      <c r="A3" s="101" t="s">
        <v>28</v>
      </c>
      <c r="B3" s="382" t="s">
        <v>1065</v>
      </c>
      <c r="C3" s="382" t="s">
        <v>278</v>
      </c>
      <c r="D3" s="382" t="s">
        <v>235</v>
      </c>
      <c r="E3" s="382" t="s">
        <v>231</v>
      </c>
      <c r="F3" s="101" t="s">
        <v>1077</v>
      </c>
      <c r="G3" s="101" t="s">
        <v>1078</v>
      </c>
      <c r="H3" s="411" t="s">
        <v>186</v>
      </c>
      <c r="I3" s="416"/>
      <c r="J3" s="416"/>
      <c r="K3" s="63"/>
      <c r="L3" s="411" t="s">
        <v>143</v>
      </c>
      <c r="M3" s="416"/>
      <c r="N3" s="416"/>
      <c r="O3" s="63"/>
      <c r="P3" s="56"/>
      <c r="Q3" s="101" t="s">
        <v>10</v>
      </c>
      <c r="R3" s="105" t="s">
        <v>242</v>
      </c>
      <c r="S3" s="101" t="s">
        <v>168</v>
      </c>
    </row>
    <row r="4" s="25" customFormat="1" ht="40.5" customHeight="1" spans="1:19">
      <c r="A4" s="106"/>
      <c r="B4" s="384"/>
      <c r="C4" s="384"/>
      <c r="D4" s="384"/>
      <c r="E4" s="384"/>
      <c r="F4" s="106"/>
      <c r="G4" s="106"/>
      <c r="H4" s="56" t="s">
        <v>1079</v>
      </c>
      <c r="I4" s="417" t="s">
        <v>441</v>
      </c>
      <c r="J4" s="56" t="s">
        <v>1080</v>
      </c>
      <c r="K4" s="56" t="s">
        <v>682</v>
      </c>
      <c r="L4" s="56" t="s">
        <v>1079</v>
      </c>
      <c r="M4" s="417" t="s">
        <v>441</v>
      </c>
      <c r="N4" s="56" t="s">
        <v>1080</v>
      </c>
      <c r="O4" s="56" t="s">
        <v>682</v>
      </c>
      <c r="P4" s="56" t="s">
        <v>9</v>
      </c>
      <c r="Q4" s="106"/>
      <c r="R4" s="109"/>
      <c r="S4" s="106"/>
    </row>
    <row r="5" s="23" customFormat="1" ht="20.25" customHeight="1" spans="1:19">
      <c r="A5" s="42"/>
      <c r="B5" s="42"/>
      <c r="C5" s="42"/>
      <c r="D5" s="42"/>
      <c r="E5" s="42"/>
      <c r="F5" s="42"/>
      <c r="G5" s="42"/>
      <c r="H5" s="412"/>
      <c r="I5" s="418"/>
      <c r="J5" s="418"/>
      <c r="K5" s="418"/>
      <c r="L5" s="412"/>
      <c r="M5" s="412"/>
      <c r="N5" s="412"/>
      <c r="O5" s="412"/>
      <c r="P5" s="418"/>
      <c r="Q5" s="422"/>
      <c r="R5" s="423"/>
      <c r="S5" s="423"/>
    </row>
    <row r="6" s="23" customFormat="1" ht="20.25" customHeight="1" spans="1:19">
      <c r="A6" s="42"/>
      <c r="B6" s="42"/>
      <c r="C6" s="42"/>
      <c r="D6" s="42"/>
      <c r="E6" s="42"/>
      <c r="F6" s="42"/>
      <c r="G6" s="42"/>
      <c r="H6" s="42"/>
      <c r="I6" s="418"/>
      <c r="J6" s="418"/>
      <c r="K6" s="418"/>
      <c r="L6" s="42"/>
      <c r="M6" s="418"/>
      <c r="N6" s="418"/>
      <c r="O6" s="418"/>
      <c r="P6" s="418"/>
      <c r="Q6" s="42"/>
      <c r="R6" s="423"/>
      <c r="S6" s="423"/>
    </row>
    <row r="7" s="23" customFormat="1" ht="20.25" customHeight="1" spans="1:19">
      <c r="A7" s="42"/>
      <c r="B7" s="42"/>
      <c r="C7" s="42"/>
      <c r="D7" s="42"/>
      <c r="E7" s="42"/>
      <c r="F7" s="42"/>
      <c r="G7" s="42"/>
      <c r="H7" s="42"/>
      <c r="I7" s="418"/>
      <c r="J7" s="418"/>
      <c r="K7" s="418"/>
      <c r="L7" s="42"/>
      <c r="M7" s="418"/>
      <c r="N7" s="418"/>
      <c r="O7" s="418"/>
      <c r="P7" s="418"/>
      <c r="Q7" s="42"/>
      <c r="R7" s="423"/>
      <c r="S7" s="423"/>
    </row>
    <row r="8" s="23" customFormat="1" ht="20.25" customHeight="1" spans="1:19">
      <c r="A8" s="42"/>
      <c r="B8" s="42"/>
      <c r="C8" s="42"/>
      <c r="D8" s="42"/>
      <c r="E8" s="42"/>
      <c r="F8" s="42"/>
      <c r="G8" s="42"/>
      <c r="H8" s="42"/>
      <c r="I8" s="418"/>
      <c r="J8" s="418"/>
      <c r="K8" s="418"/>
      <c r="L8" s="42"/>
      <c r="M8" s="418"/>
      <c r="N8" s="418"/>
      <c r="O8" s="418"/>
      <c r="P8" s="418"/>
      <c r="Q8" s="42"/>
      <c r="R8" s="423"/>
      <c r="S8" s="423"/>
    </row>
    <row r="9" s="23" customFormat="1" ht="20.25" customHeight="1" spans="1:19">
      <c r="A9" s="42"/>
      <c r="B9" s="42"/>
      <c r="C9" s="42"/>
      <c r="D9" s="42"/>
      <c r="E9" s="42"/>
      <c r="F9" s="42"/>
      <c r="G9" s="42"/>
      <c r="H9" s="42"/>
      <c r="I9" s="418"/>
      <c r="J9" s="418"/>
      <c r="K9" s="418"/>
      <c r="L9" s="42"/>
      <c r="M9" s="418"/>
      <c r="N9" s="418"/>
      <c r="O9" s="418"/>
      <c r="P9" s="418"/>
      <c r="Q9" s="42"/>
      <c r="R9" s="423"/>
      <c r="S9" s="423"/>
    </row>
    <row r="10" s="23" customFormat="1" ht="20.25" customHeight="1" spans="1:19">
      <c r="A10" s="42"/>
      <c r="B10" s="42"/>
      <c r="C10" s="42"/>
      <c r="D10" s="42"/>
      <c r="E10" s="42"/>
      <c r="F10" s="42"/>
      <c r="G10" s="42"/>
      <c r="H10" s="42"/>
      <c r="I10" s="418"/>
      <c r="J10" s="418"/>
      <c r="K10" s="418"/>
      <c r="L10" s="42"/>
      <c r="M10" s="418"/>
      <c r="N10" s="418"/>
      <c r="O10" s="418"/>
      <c r="P10" s="418"/>
      <c r="Q10" s="42"/>
      <c r="R10" s="423"/>
      <c r="S10" s="423"/>
    </row>
    <row r="11" s="23" customFormat="1" ht="20.25" customHeight="1" spans="1:19">
      <c r="A11" s="42"/>
      <c r="B11" s="42"/>
      <c r="C11" s="42"/>
      <c r="D11" s="42"/>
      <c r="E11" s="42"/>
      <c r="F11" s="42"/>
      <c r="G11" s="42"/>
      <c r="H11" s="42"/>
      <c r="I11" s="418"/>
      <c r="J11" s="418"/>
      <c r="K11" s="418"/>
      <c r="L11" s="42"/>
      <c r="M11" s="418"/>
      <c r="N11" s="418"/>
      <c r="O11" s="418"/>
      <c r="P11" s="418"/>
      <c r="Q11" s="42"/>
      <c r="R11" s="423"/>
      <c r="S11" s="423"/>
    </row>
    <row r="12" s="23" customFormat="1" ht="20.25" customHeight="1" spans="1:19">
      <c r="A12" s="42"/>
      <c r="B12" s="42"/>
      <c r="C12" s="42"/>
      <c r="D12" s="42"/>
      <c r="E12" s="42"/>
      <c r="F12" s="42"/>
      <c r="G12" s="42"/>
      <c r="H12" s="42"/>
      <c r="I12" s="418"/>
      <c r="J12" s="418"/>
      <c r="K12" s="418"/>
      <c r="L12" s="42"/>
      <c r="M12" s="418"/>
      <c r="N12" s="418"/>
      <c r="O12" s="418"/>
      <c r="P12" s="418"/>
      <c r="Q12" s="42"/>
      <c r="R12" s="423"/>
      <c r="S12" s="423"/>
    </row>
    <row r="13" s="23" customFormat="1" ht="20.25" customHeight="1" spans="1:19">
      <c r="A13" s="42"/>
      <c r="B13" s="42"/>
      <c r="C13" s="42"/>
      <c r="D13" s="42"/>
      <c r="E13" s="42"/>
      <c r="F13" s="42"/>
      <c r="G13" s="42"/>
      <c r="H13" s="42"/>
      <c r="I13" s="418"/>
      <c r="J13" s="418"/>
      <c r="K13" s="418"/>
      <c r="L13" s="42"/>
      <c r="M13" s="418"/>
      <c r="N13" s="418"/>
      <c r="O13" s="418"/>
      <c r="P13" s="418"/>
      <c r="Q13" s="42"/>
      <c r="R13" s="423"/>
      <c r="S13" s="423"/>
    </row>
    <row r="14" s="23" customFormat="1" ht="20.25" customHeight="1" spans="1:19">
      <c r="A14" s="42"/>
      <c r="B14" s="42"/>
      <c r="C14" s="42"/>
      <c r="D14" s="42"/>
      <c r="E14" s="42"/>
      <c r="F14" s="42"/>
      <c r="G14" s="42"/>
      <c r="H14" s="42"/>
      <c r="I14" s="418"/>
      <c r="J14" s="418"/>
      <c r="K14" s="418"/>
      <c r="L14" s="42"/>
      <c r="M14" s="418"/>
      <c r="N14" s="418"/>
      <c r="O14" s="418"/>
      <c r="P14" s="418"/>
      <c r="Q14" s="42"/>
      <c r="R14" s="423"/>
      <c r="S14" s="423"/>
    </row>
    <row r="15" s="23" customFormat="1" ht="20.25" customHeight="1" spans="1:19">
      <c r="A15" s="42"/>
      <c r="B15" s="42"/>
      <c r="C15" s="42"/>
      <c r="D15" s="42"/>
      <c r="E15" s="42"/>
      <c r="F15" s="42"/>
      <c r="G15" s="42"/>
      <c r="H15" s="42"/>
      <c r="I15" s="418"/>
      <c r="J15" s="418"/>
      <c r="K15" s="418"/>
      <c r="L15" s="42"/>
      <c r="M15" s="418"/>
      <c r="N15" s="418"/>
      <c r="O15" s="418"/>
      <c r="P15" s="418"/>
      <c r="Q15" s="42"/>
      <c r="R15" s="423"/>
      <c r="S15" s="423"/>
    </row>
    <row r="16" s="23" customFormat="1" ht="20.25" customHeight="1" spans="1:19">
      <c r="A16" s="42"/>
      <c r="B16" s="42"/>
      <c r="C16" s="42"/>
      <c r="D16" s="42"/>
      <c r="E16" s="42"/>
      <c r="F16" s="42"/>
      <c r="G16" s="42"/>
      <c r="H16" s="42"/>
      <c r="I16" s="418"/>
      <c r="J16" s="418"/>
      <c r="K16" s="418"/>
      <c r="L16" s="42"/>
      <c r="M16" s="418"/>
      <c r="N16" s="418"/>
      <c r="O16" s="418"/>
      <c r="P16" s="418"/>
      <c r="Q16" s="42"/>
      <c r="R16" s="423"/>
      <c r="S16" s="423"/>
    </row>
    <row r="17" s="23" customFormat="1" ht="20.25" customHeight="1" spans="1:19">
      <c r="A17" s="42"/>
      <c r="B17" s="42"/>
      <c r="C17" s="42"/>
      <c r="D17" s="42"/>
      <c r="E17" s="42"/>
      <c r="F17" s="42"/>
      <c r="G17" s="42"/>
      <c r="H17" s="42"/>
      <c r="I17" s="418"/>
      <c r="J17" s="418"/>
      <c r="K17" s="418"/>
      <c r="L17" s="42"/>
      <c r="M17" s="418"/>
      <c r="N17" s="418"/>
      <c r="O17" s="418"/>
      <c r="P17" s="418"/>
      <c r="Q17" s="42"/>
      <c r="R17" s="423"/>
      <c r="S17" s="423"/>
    </row>
    <row r="18" s="27" customFormat="1" ht="20.25" customHeight="1" spans="1:17">
      <c r="A18" s="50" t="e">
        <f>#REF!</f>
        <v>#REF!</v>
      </c>
      <c r="B18" s="49"/>
      <c r="C18" s="49"/>
      <c r="D18" s="49"/>
      <c r="E18" s="49"/>
      <c r="G18" s="49"/>
      <c r="H18" s="49"/>
      <c r="I18" s="49"/>
      <c r="K18" s="49"/>
      <c r="L18" s="49"/>
      <c r="M18" s="51" t="e">
        <f>#REF!</f>
        <v>#REF!</v>
      </c>
      <c r="N18" s="51" t="s">
        <v>167</v>
      </c>
      <c r="O18" s="49"/>
      <c r="P18" s="419"/>
      <c r="Q18" s="49"/>
    </row>
    <row r="19" s="24" customFormat="1" ht="20.25" customHeight="1" spans="1:16">
      <c r="A19" s="24" t="e">
        <f>#REF!</f>
        <v>#REF!</v>
      </c>
      <c r="I19" s="247"/>
      <c r="M19" s="247"/>
      <c r="P19" s="38"/>
    </row>
    <row r="20" ht="20.25" customHeight="1" spans="1:17">
      <c r="A20" s="413"/>
      <c r="B20" s="413"/>
      <c r="C20" s="413"/>
      <c r="D20" s="413"/>
      <c r="E20" s="413"/>
      <c r="F20" s="413"/>
      <c r="G20" s="413"/>
      <c r="H20" s="413"/>
      <c r="I20" s="31"/>
      <c r="J20" s="413"/>
      <c r="K20" s="413"/>
      <c r="L20" s="413"/>
      <c r="M20" s="31"/>
      <c r="N20" s="413"/>
      <c r="O20" s="413"/>
      <c r="P20" s="244"/>
      <c r="Q20" s="413"/>
    </row>
    <row r="23" spans="9:16">
      <c r="I23" s="420"/>
      <c r="M23" s="420"/>
      <c r="P23" s="421"/>
    </row>
  </sheetData>
  <mergeCells count="13">
    <mergeCell ref="A1:S1"/>
    <mergeCell ref="O2:S2"/>
    <mergeCell ref="H3:K3"/>
    <mergeCell ref="L3:O3"/>
    <mergeCell ref="A3:A4"/>
    <mergeCell ref="B3:B4"/>
    <mergeCell ref="C3:C4"/>
    <mergeCell ref="D3:D4"/>
    <mergeCell ref="E3:E4"/>
    <mergeCell ref="F3:F4"/>
    <mergeCell ref="G3:G4"/>
    <mergeCell ref="Q3:Q4"/>
    <mergeCell ref="S3:S4"/>
  </mergeCells>
  <printOptions horizontalCentered="1" verticalCentered="1"/>
  <pageMargins left="0.196850393700787" right="0.196850393700787" top="1.5748031496063" bottom="0.984251968503937" header="1.10236220472441" footer="0.275590551181102"/>
  <pageSetup paperSize="9" orientation="landscape" horizontalDpi="300" verticalDpi="300"/>
  <headerFooter alignWithMargins="0" scaleWithDoc="0">
    <oddHeader>&amp;C&amp;"宋体,加粗"&amp;22在建工程-设备安装工程评估明细表&amp;R
&amp;"宋体,常规"表&amp;"Times New Roman,常规" 4 - 7 - 2
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21"/>
  <sheetViews>
    <sheetView showGridLines="0" zoomScaleSheetLayoutView="60" workbookViewId="0">
      <pane xSplit="5" ySplit="4" topLeftCell="F5" activePane="bottomRight" state="frozen"/>
      <selection/>
      <selection pane="topRight"/>
      <selection pane="bottomLeft"/>
      <selection pane="bottomRight" activeCell="O9" sqref="O9"/>
    </sheetView>
  </sheetViews>
  <sheetFormatPr defaultColWidth="9" defaultRowHeight="15.75"/>
  <cols>
    <col min="1" max="1" width="5.125" customWidth="1"/>
    <col min="2" max="3" width="12.625" customWidth="1"/>
    <col min="4" max="4" width="5.125" customWidth="1"/>
    <col min="5" max="6" width="8" customWidth="1"/>
    <col min="7" max="7" width="10.625" style="359" customWidth="1"/>
    <col min="8" max="8" width="8" style="359" customWidth="1"/>
    <col min="9" max="9" width="8" customWidth="1"/>
    <col min="10" max="13" width="10.625" customWidth="1"/>
  </cols>
  <sheetData>
    <row r="1" ht="20.25" customHeight="1" spans="1:13">
      <c r="A1" s="278"/>
      <c r="B1" s="278"/>
      <c r="C1" s="278"/>
      <c r="D1" s="278"/>
      <c r="E1" s="278"/>
      <c r="F1" s="278" t="e">
        <f>#REF!</f>
        <v>#REF!</v>
      </c>
      <c r="G1" s="374"/>
      <c r="H1" s="374"/>
      <c r="I1" s="278"/>
      <c r="J1" s="278"/>
      <c r="K1" s="278"/>
      <c r="L1" s="278"/>
      <c r="M1" s="277"/>
    </row>
    <row r="2" s="387" customFormat="1" ht="20.25" customHeight="1" spans="1:13">
      <c r="A2" s="360" t="e">
        <f>#REF!</f>
        <v>#REF!</v>
      </c>
      <c r="B2" s="360"/>
      <c r="C2" s="360"/>
      <c r="D2" s="361"/>
      <c r="E2" s="361"/>
      <c r="F2" s="361"/>
      <c r="G2" s="356"/>
      <c r="H2" s="356"/>
      <c r="I2" s="356"/>
      <c r="J2" s="375"/>
      <c r="K2" s="375"/>
      <c r="L2" s="375"/>
      <c r="M2" s="376" t="e">
        <f>#REF!</f>
        <v>#REF!</v>
      </c>
    </row>
    <row r="3" s="388" customFormat="1" ht="20.25" customHeight="1" spans="1:13">
      <c r="A3" s="390" t="s">
        <v>28</v>
      </c>
      <c r="B3" s="391" t="s">
        <v>302</v>
      </c>
      <c r="C3" s="391" t="s">
        <v>1081</v>
      </c>
      <c r="D3" s="390" t="s">
        <v>1082</v>
      </c>
      <c r="E3" s="392" t="s">
        <v>186</v>
      </c>
      <c r="F3" s="393"/>
      <c r="G3" s="394"/>
      <c r="H3" s="395" t="s">
        <v>1083</v>
      </c>
      <c r="I3" s="404"/>
      <c r="J3" s="405"/>
      <c r="K3" s="406"/>
      <c r="L3" s="363" t="s">
        <v>30</v>
      </c>
      <c r="M3" s="391" t="s">
        <v>168</v>
      </c>
    </row>
    <row r="4" s="388" customFormat="1" ht="20.25" customHeight="1" spans="1:13">
      <c r="A4" s="396"/>
      <c r="B4" s="397"/>
      <c r="C4" s="397"/>
      <c r="D4" s="396" t="s">
        <v>294</v>
      </c>
      <c r="E4" s="398" t="s">
        <v>235</v>
      </c>
      <c r="F4" s="398" t="s">
        <v>236</v>
      </c>
      <c r="G4" s="399" t="s">
        <v>237</v>
      </c>
      <c r="H4" s="399" t="s">
        <v>233</v>
      </c>
      <c r="I4" s="398" t="s">
        <v>236</v>
      </c>
      <c r="J4" s="398" t="s">
        <v>237</v>
      </c>
      <c r="K4" s="396" t="s">
        <v>9</v>
      </c>
      <c r="L4" s="366"/>
      <c r="M4" s="397"/>
    </row>
    <row r="5" ht="20.25" customHeight="1" spans="1:13">
      <c r="A5" s="272"/>
      <c r="B5" s="272"/>
      <c r="C5" s="272"/>
      <c r="D5" s="272"/>
      <c r="E5" s="272"/>
      <c r="F5" s="272"/>
      <c r="G5" s="369"/>
      <c r="H5" s="369"/>
      <c r="I5" s="369"/>
      <c r="J5" s="369"/>
      <c r="K5" s="369"/>
      <c r="L5" s="369"/>
      <c r="M5" s="272"/>
    </row>
    <row r="6" ht="20.25" customHeight="1" spans="1:13">
      <c r="A6" s="272"/>
      <c r="B6" s="272"/>
      <c r="C6" s="272"/>
      <c r="D6" s="272"/>
      <c r="E6" s="272"/>
      <c r="F6" s="272"/>
      <c r="G6" s="369"/>
      <c r="H6" s="369"/>
      <c r="I6" s="369"/>
      <c r="J6" s="369"/>
      <c r="K6" s="369"/>
      <c r="L6" s="369"/>
      <c r="M6" s="272"/>
    </row>
    <row r="7" ht="20.25" customHeight="1" spans="1:13">
      <c r="A7" s="272"/>
      <c r="B7" s="272"/>
      <c r="C7" s="272"/>
      <c r="D7" s="272"/>
      <c r="E7" s="272"/>
      <c r="F7" s="272"/>
      <c r="G7" s="369"/>
      <c r="H7" s="369"/>
      <c r="I7" s="369"/>
      <c r="J7" s="369"/>
      <c r="K7" s="369"/>
      <c r="L7" s="369"/>
      <c r="M7" s="272"/>
    </row>
    <row r="8" ht="20.25" customHeight="1" spans="1:13">
      <c r="A8" s="272"/>
      <c r="B8" s="272"/>
      <c r="C8" s="272"/>
      <c r="D8" s="272"/>
      <c r="E8" s="272"/>
      <c r="F8" s="272"/>
      <c r="G8" s="369"/>
      <c r="H8" s="369"/>
      <c r="I8" s="369"/>
      <c r="J8" s="369"/>
      <c r="K8" s="369"/>
      <c r="L8" s="369"/>
      <c r="M8" s="272"/>
    </row>
    <row r="9" ht="20.25" customHeight="1" spans="1:13">
      <c r="A9" s="272"/>
      <c r="B9" s="272"/>
      <c r="C9" s="272"/>
      <c r="D9" s="272"/>
      <c r="E9" s="272"/>
      <c r="F9" s="272"/>
      <c r="G9" s="369"/>
      <c r="H9" s="369"/>
      <c r="I9" s="369"/>
      <c r="J9" s="369"/>
      <c r="K9" s="369"/>
      <c r="L9" s="369"/>
      <c r="M9" s="272"/>
    </row>
    <row r="10" ht="20.25" customHeight="1" spans="1:13">
      <c r="A10" s="272"/>
      <c r="B10" s="272"/>
      <c r="C10" s="272"/>
      <c r="D10" s="272"/>
      <c r="E10" s="272"/>
      <c r="F10" s="272"/>
      <c r="G10" s="369"/>
      <c r="H10" s="369"/>
      <c r="I10" s="369"/>
      <c r="J10" s="369"/>
      <c r="K10" s="369"/>
      <c r="L10" s="369"/>
      <c r="M10" s="272"/>
    </row>
    <row r="11" ht="20.25" customHeight="1" spans="1:13">
      <c r="A11" s="272"/>
      <c r="B11" s="272"/>
      <c r="C11" s="272"/>
      <c r="D11" s="272"/>
      <c r="E11" s="272"/>
      <c r="F11" s="272"/>
      <c r="G11" s="369"/>
      <c r="H11" s="369"/>
      <c r="I11" s="369"/>
      <c r="J11" s="369"/>
      <c r="K11" s="369"/>
      <c r="L11" s="369"/>
      <c r="M11" s="272"/>
    </row>
    <row r="12" ht="20.25" customHeight="1" spans="1:13">
      <c r="A12" s="272"/>
      <c r="B12" s="272"/>
      <c r="C12" s="272"/>
      <c r="D12" s="272"/>
      <c r="E12" s="400"/>
      <c r="F12" s="400"/>
      <c r="G12" s="401"/>
      <c r="H12" s="401"/>
      <c r="I12" s="401"/>
      <c r="J12" s="401"/>
      <c r="K12" s="401"/>
      <c r="L12" s="401"/>
      <c r="M12" s="272"/>
    </row>
    <row r="13" s="296" customFormat="1" ht="20.25" customHeight="1" spans="1:17">
      <c r="A13" s="272"/>
      <c r="B13" s="272"/>
      <c r="C13" s="272"/>
      <c r="D13" s="272"/>
      <c r="E13" s="272"/>
      <c r="F13" s="272"/>
      <c r="G13" s="369"/>
      <c r="H13" s="369"/>
      <c r="I13" s="369"/>
      <c r="J13" s="369"/>
      <c r="K13" s="369"/>
      <c r="L13" s="369"/>
      <c r="M13" s="272"/>
      <c r="N13" s="302"/>
      <c r="O13" s="302"/>
      <c r="P13" s="302"/>
      <c r="Q13" s="302"/>
    </row>
    <row r="14" s="296" customFormat="1" ht="20.25" customHeight="1" spans="1:17">
      <c r="A14" s="272"/>
      <c r="B14" s="272"/>
      <c r="C14" s="272"/>
      <c r="D14" s="272"/>
      <c r="E14" s="272"/>
      <c r="F14" s="272"/>
      <c r="G14" s="369"/>
      <c r="H14" s="369"/>
      <c r="I14" s="369"/>
      <c r="J14" s="369"/>
      <c r="K14" s="369"/>
      <c r="L14" s="369"/>
      <c r="M14" s="272"/>
      <c r="N14" s="302"/>
      <c r="O14" s="302"/>
      <c r="P14" s="302"/>
      <c r="Q14" s="302"/>
    </row>
    <row r="15" s="296" customFormat="1" ht="20.25" customHeight="1" spans="1:17">
      <c r="A15" s="273" t="s">
        <v>180</v>
      </c>
      <c r="B15" s="299"/>
      <c r="C15" s="274"/>
      <c r="D15" s="271"/>
      <c r="E15" s="272"/>
      <c r="F15" s="272"/>
      <c r="G15" s="369"/>
      <c r="H15" s="369"/>
      <c r="I15" s="369"/>
      <c r="J15" s="369"/>
      <c r="K15" s="369"/>
      <c r="L15" s="369"/>
      <c r="M15" s="272"/>
      <c r="N15" s="302"/>
      <c r="O15" s="302"/>
      <c r="P15" s="302"/>
      <c r="Q15" s="302"/>
    </row>
    <row r="16" s="296" customFormat="1" ht="20.25" customHeight="1" spans="1:17">
      <c r="A16" s="273" t="s">
        <v>1084</v>
      </c>
      <c r="B16" s="299"/>
      <c r="C16" s="274"/>
      <c r="D16" s="271"/>
      <c r="E16" s="272"/>
      <c r="F16" s="272"/>
      <c r="G16" s="369"/>
      <c r="H16" s="369"/>
      <c r="I16" s="369"/>
      <c r="J16" s="369"/>
      <c r="K16" s="369"/>
      <c r="L16" s="369"/>
      <c r="M16" s="272"/>
      <c r="N16" s="302"/>
      <c r="O16" s="302"/>
      <c r="P16" s="302"/>
      <c r="Q16" s="302"/>
    </row>
    <row r="17" s="296" customFormat="1" ht="20.25" customHeight="1" spans="1:17">
      <c r="A17" s="273" t="s">
        <v>180</v>
      </c>
      <c r="B17" s="299"/>
      <c r="C17" s="274"/>
      <c r="D17" s="271"/>
      <c r="E17" s="272"/>
      <c r="F17" s="272"/>
      <c r="G17" s="369"/>
      <c r="H17" s="369"/>
      <c r="I17" s="369"/>
      <c r="J17" s="369"/>
      <c r="K17" s="369"/>
      <c r="L17" s="369"/>
      <c r="M17" s="272"/>
      <c r="N17" s="302"/>
      <c r="O17" s="302"/>
      <c r="P17" s="302"/>
      <c r="Q17" s="302"/>
    </row>
    <row r="18" s="389" customFormat="1" ht="20.25" customHeight="1" spans="1:13">
      <c r="A18" s="372" t="e">
        <f>#REF!</f>
        <v>#REF!</v>
      </c>
      <c r="B18" s="358"/>
      <c r="C18" s="372"/>
      <c r="D18" s="373"/>
      <c r="E18" s="373"/>
      <c r="F18" s="373"/>
      <c r="G18" s="358"/>
      <c r="H18" s="358"/>
      <c r="I18" s="373"/>
      <c r="J18" s="372" t="e">
        <f>#REF!</f>
        <v>#REF!</v>
      </c>
      <c r="K18" s="375"/>
      <c r="L18" s="375"/>
      <c r="M18" s="373" t="e">
        <f>#REF!</f>
        <v>#REF!</v>
      </c>
    </row>
    <row r="19" ht="20.25" customHeight="1" spans="1:13">
      <c r="A19" s="278" t="e">
        <f>#REF!</f>
        <v>#REF!</v>
      </c>
      <c r="B19" s="278"/>
      <c r="C19" s="278"/>
      <c r="D19" s="278"/>
      <c r="E19" s="278"/>
      <c r="F19" s="278"/>
      <c r="G19" s="374"/>
      <c r="H19" s="374"/>
      <c r="I19" s="278"/>
      <c r="J19" s="278"/>
      <c r="K19" s="278"/>
      <c r="L19" s="278"/>
      <c r="M19" s="278"/>
    </row>
    <row r="20" ht="20.25" customHeight="1" spans="1:12">
      <c r="A20" s="402"/>
      <c r="B20" s="402"/>
      <c r="C20" s="402"/>
      <c r="D20" s="402"/>
      <c r="E20" s="402"/>
      <c r="F20" s="402"/>
      <c r="G20" s="403"/>
      <c r="H20" s="403"/>
      <c r="I20" s="402"/>
      <c r="J20" s="402"/>
      <c r="K20" s="402"/>
      <c r="L20" s="402"/>
    </row>
    <row r="21" ht="20.25" customHeight="1" spans="1:12">
      <c r="A21" s="402"/>
      <c r="B21" s="402"/>
      <c r="C21" s="402"/>
      <c r="D21" s="402"/>
      <c r="E21" s="402"/>
      <c r="F21" s="402"/>
      <c r="G21" s="403"/>
      <c r="H21" s="403"/>
      <c r="I21" s="402"/>
      <c r="J21" s="402"/>
      <c r="K21" s="402"/>
      <c r="L21" s="402"/>
    </row>
  </sheetData>
  <mergeCells count="9">
    <mergeCell ref="E3:G3"/>
    <mergeCell ref="H3:J3"/>
    <mergeCell ref="A15:C15"/>
    <mergeCell ref="A16:C16"/>
    <mergeCell ref="A17:C17"/>
    <mergeCell ref="B3:B4"/>
    <mergeCell ref="C3:C4"/>
    <mergeCell ref="L3:L4"/>
    <mergeCell ref="M3:M4"/>
  </mergeCells>
  <printOptions horizontalCentered="1" verticalCentered="1"/>
  <pageMargins left="0.433070866141732" right="0.433070866141732" top="1.81102362204724" bottom="0.984251968503937" header="1.17" footer="0.275590551181102"/>
  <pageSetup paperSize="9" pageOrder="overThenDown" orientation="landscape" horizontalDpi="180" verticalDpi="180"/>
  <headerFooter alignWithMargins="0" scaleWithDoc="0">
    <oddHeader>&amp;C&amp;"宋体,加粗"&amp;22工程物资评估明细表&amp;R
&amp;"宋体,常规"表&amp;"Times New Roman,常规" 4 - 8
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H22"/>
  <sheetViews>
    <sheetView showGridLines="0" zoomScaleSheetLayoutView="60" workbookViewId="0">
      <pane xSplit="2" ySplit="4" topLeftCell="C5" activePane="bottomRight" state="frozenSplit"/>
      <selection/>
      <selection pane="topRight"/>
      <selection pane="bottomLeft"/>
      <selection pane="bottomRight" activeCell="K10" sqref="K10"/>
    </sheetView>
  </sheetViews>
  <sheetFormatPr defaultColWidth="9" defaultRowHeight="15" outlineLevelCol="7"/>
  <cols>
    <col min="1" max="1" width="6.375" style="2" customWidth="1"/>
    <col min="2" max="2" width="28.625" style="2" customWidth="1"/>
    <col min="3" max="3" width="10.625" style="2" customWidth="1"/>
    <col min="4" max="4" width="13.75" style="61" customWidth="1"/>
    <col min="5" max="7" width="13.625" style="4" customWidth="1"/>
    <col min="8" max="8" width="13.625" style="2" customWidth="1"/>
    <col min="9" max="9" width="1.375" style="2" customWidth="1"/>
    <col min="10" max="16384" width="9" style="2"/>
  </cols>
  <sheetData>
    <row r="1" ht="20.25" customHeight="1" spans="1:8">
      <c r="A1" s="381"/>
      <c r="B1" s="381"/>
      <c r="C1" s="381"/>
      <c r="D1" s="381" t="e">
        <f>#REF!</f>
        <v>#REF!</v>
      </c>
      <c r="E1" s="381"/>
      <c r="F1" s="381"/>
      <c r="G1" s="381"/>
      <c r="H1" s="381"/>
    </row>
    <row r="2" ht="20.25" customHeight="1" spans="1:8">
      <c r="A2" s="7" t="e">
        <f>#REF!</f>
        <v>#REF!</v>
      </c>
      <c r="B2" s="1"/>
      <c r="C2" s="16"/>
      <c r="D2" s="167"/>
      <c r="E2" s="16"/>
      <c r="F2" s="16"/>
      <c r="G2" s="16"/>
      <c r="H2" s="9" t="e">
        <f>#REF!</f>
        <v>#REF!</v>
      </c>
    </row>
    <row r="3" s="3" customFormat="1" ht="20.25" customHeight="1" spans="1:8">
      <c r="A3" s="101" t="s">
        <v>28</v>
      </c>
      <c r="B3" s="382" t="s">
        <v>1085</v>
      </c>
      <c r="C3" s="101" t="s">
        <v>216</v>
      </c>
      <c r="D3" s="383" t="s">
        <v>7</v>
      </c>
      <c r="E3" s="105" t="s">
        <v>143</v>
      </c>
      <c r="F3" s="105" t="s">
        <v>9</v>
      </c>
      <c r="G3" s="105" t="s">
        <v>30</v>
      </c>
      <c r="H3" s="101" t="s">
        <v>168</v>
      </c>
    </row>
    <row r="4" s="3" customFormat="1" ht="20.25" hidden="1" customHeight="1" spans="1:8">
      <c r="A4" s="106"/>
      <c r="B4" s="384"/>
      <c r="C4" s="106"/>
      <c r="D4" s="385"/>
      <c r="E4" s="109"/>
      <c r="F4" s="109"/>
      <c r="G4" s="109"/>
      <c r="H4" s="106"/>
    </row>
    <row r="5" s="5" customFormat="1" ht="20.25" customHeight="1" spans="1:8">
      <c r="A5" s="14"/>
      <c r="B5" s="14"/>
      <c r="C5" s="14"/>
      <c r="D5" s="15"/>
      <c r="E5" s="15"/>
      <c r="F5" s="259"/>
      <c r="G5" s="259"/>
      <c r="H5" s="14"/>
    </row>
    <row r="6" s="5" customFormat="1" ht="20.25" customHeight="1" spans="1:8">
      <c r="A6" s="14"/>
      <c r="B6" s="14"/>
      <c r="C6" s="14"/>
      <c r="D6" s="15"/>
      <c r="E6" s="15"/>
      <c r="F6" s="259"/>
      <c r="G6" s="259"/>
      <c r="H6" s="14"/>
    </row>
    <row r="7" s="5" customFormat="1" ht="20.25" customHeight="1" spans="1:8">
      <c r="A7" s="14"/>
      <c r="B7" s="14"/>
      <c r="C7" s="14"/>
      <c r="D7" s="15"/>
      <c r="E7" s="15"/>
      <c r="F7" s="259"/>
      <c r="G7" s="259"/>
      <c r="H7" s="14"/>
    </row>
    <row r="8" s="5" customFormat="1" ht="20.25" customHeight="1" spans="1:8">
      <c r="A8" s="14"/>
      <c r="B8" s="14"/>
      <c r="C8" s="14"/>
      <c r="D8" s="15"/>
      <c r="E8" s="15"/>
      <c r="F8" s="259"/>
      <c r="G8" s="259"/>
      <c r="H8" s="14"/>
    </row>
    <row r="9" s="5" customFormat="1" ht="20.25" customHeight="1" spans="1:8">
      <c r="A9" s="14"/>
      <c r="B9" s="14"/>
      <c r="C9" s="14"/>
      <c r="D9" s="15"/>
      <c r="E9" s="15"/>
      <c r="F9" s="259"/>
      <c r="G9" s="259"/>
      <c r="H9" s="14"/>
    </row>
    <row r="10" s="5" customFormat="1" ht="20.25" customHeight="1" spans="1:8">
      <c r="A10" s="14"/>
      <c r="B10" s="14"/>
      <c r="C10" s="14"/>
      <c r="D10" s="15"/>
      <c r="E10" s="15"/>
      <c r="F10" s="259"/>
      <c r="G10" s="259"/>
      <c r="H10" s="14"/>
    </row>
    <row r="11" s="5" customFormat="1" ht="20.25" customHeight="1" spans="1:8">
      <c r="A11" s="14"/>
      <c r="B11" s="14"/>
      <c r="C11" s="14"/>
      <c r="D11" s="15"/>
      <c r="E11" s="15"/>
      <c r="F11" s="259"/>
      <c r="G11" s="259"/>
      <c r="H11" s="14"/>
    </row>
    <row r="12" s="5" customFormat="1" ht="20.25" customHeight="1" spans="1:8">
      <c r="A12" s="14"/>
      <c r="B12" s="14"/>
      <c r="C12" s="14"/>
      <c r="D12" s="15"/>
      <c r="E12" s="15"/>
      <c r="F12" s="259"/>
      <c r="G12" s="259"/>
      <c r="H12" s="14"/>
    </row>
    <row r="13" s="5" customFormat="1" ht="20.25" customHeight="1" spans="1:8">
      <c r="A13" s="14"/>
      <c r="B13" s="14"/>
      <c r="C13" s="14"/>
      <c r="D13" s="15"/>
      <c r="E13" s="15"/>
      <c r="F13" s="259"/>
      <c r="G13" s="259"/>
      <c r="H13" s="14"/>
    </row>
    <row r="14" s="5" customFormat="1" ht="20.25" customHeight="1" spans="1:8">
      <c r="A14" s="14"/>
      <c r="B14" s="14"/>
      <c r="C14" s="14"/>
      <c r="D14" s="15"/>
      <c r="E14" s="15"/>
      <c r="F14" s="259"/>
      <c r="G14" s="259"/>
      <c r="H14" s="14"/>
    </row>
    <row r="15" s="5" customFormat="1" ht="20.25" customHeight="1" spans="1:8">
      <c r="A15" s="14"/>
      <c r="B15" s="14"/>
      <c r="C15" s="14"/>
      <c r="D15" s="15"/>
      <c r="E15" s="15"/>
      <c r="F15" s="259"/>
      <c r="G15" s="259"/>
      <c r="H15" s="14"/>
    </row>
    <row r="16" s="5" customFormat="1" ht="20.25" customHeight="1" spans="1:8">
      <c r="A16" s="14"/>
      <c r="B16" s="14"/>
      <c r="C16" s="14"/>
      <c r="D16" s="15"/>
      <c r="E16" s="15"/>
      <c r="F16" s="259"/>
      <c r="G16" s="259"/>
      <c r="H16" s="14"/>
    </row>
    <row r="17" s="5" customFormat="1" ht="20.25" customHeight="1" spans="1:8">
      <c r="A17" s="14"/>
      <c r="B17" s="14"/>
      <c r="C17" s="14"/>
      <c r="D17" s="15"/>
      <c r="E17" s="15"/>
      <c r="F17" s="259"/>
      <c r="G17" s="259"/>
      <c r="H17" s="14"/>
    </row>
    <row r="18" s="5" customFormat="1" ht="20.25" customHeight="1" spans="1:8">
      <c r="A18" s="76" t="s">
        <v>1086</v>
      </c>
      <c r="B18" s="77"/>
      <c r="C18" s="14"/>
      <c r="D18" s="15"/>
      <c r="E18" s="15"/>
      <c r="F18" s="259"/>
      <c r="G18" s="259"/>
      <c r="H18" s="14"/>
    </row>
    <row r="19" s="58" customFormat="1" ht="20.25" customHeight="1" spans="1:8">
      <c r="A19" s="47" t="e">
        <f>#REF!</f>
        <v>#REF!</v>
      </c>
      <c r="B19" s="46"/>
      <c r="C19" s="26"/>
      <c r="D19" s="46"/>
      <c r="F19" s="48" t="e">
        <f>#REF!</f>
        <v>#REF!</v>
      </c>
      <c r="G19" s="48"/>
      <c r="H19" s="46"/>
    </row>
    <row r="20" ht="20.25" customHeight="1" spans="1:8">
      <c r="A20" s="16" t="e">
        <f>#REF!</f>
        <v>#REF!</v>
      </c>
      <c r="B20" s="16"/>
      <c r="C20" s="16"/>
      <c r="D20" s="167"/>
      <c r="E20" s="19"/>
      <c r="F20" s="19"/>
      <c r="G20" s="19"/>
      <c r="H20" s="16"/>
    </row>
    <row r="21" ht="20.25" customHeight="1" spans="1:8">
      <c r="A21" s="16"/>
      <c r="B21" s="16"/>
      <c r="C21" s="16"/>
      <c r="D21" s="167"/>
      <c r="E21" s="19"/>
      <c r="F21" s="19"/>
      <c r="G21" s="19"/>
      <c r="H21" s="16"/>
    </row>
    <row r="22" ht="20.25" customHeight="1" spans="1:8">
      <c r="A22" s="16"/>
      <c r="B22" s="16"/>
      <c r="C22" s="16"/>
      <c r="D22" s="386"/>
      <c r="E22" s="99"/>
      <c r="F22" s="99"/>
      <c r="G22" s="99"/>
      <c r="H22" s="16"/>
    </row>
  </sheetData>
  <mergeCells count="2">
    <mergeCell ref="A18:B18"/>
    <mergeCell ref="F3:F4"/>
  </mergeCells>
  <printOptions horizontalCentered="1" verticalCentered="1"/>
  <pageMargins left="0.433070866141732" right="0.433070866141732" top="1.61417322834646" bottom="0.78740157480315" header="1.22" footer="0.31496062992126"/>
  <pageSetup paperSize="9" orientation="landscape" horizontalDpi="300" verticalDpi="300"/>
  <headerFooter alignWithMargins="0" scaleWithDoc="0">
    <oddHeader>&amp;C&amp;"宋体,加粗"&amp;22固定资产清理评估明细表&amp;R
&amp;"宋体,常规"表&amp;"Times New Roman,常规" 4 - 9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M20"/>
  <sheetViews>
    <sheetView showGridLines="0" zoomScaleSheetLayoutView="60" workbookViewId="0">
      <pane xSplit="2" ySplit="3" topLeftCell="C4" activePane="bottomRight" state="frozenSplit"/>
      <selection/>
      <selection pane="topRight"/>
      <selection pane="bottomLeft"/>
      <selection pane="bottomRight" activeCell="A17" sqref="A17:B17"/>
    </sheetView>
  </sheetViews>
  <sheetFormatPr defaultColWidth="9" defaultRowHeight="15.75"/>
  <cols>
    <col min="1" max="1" width="4.375" style="1580" customWidth="1"/>
    <col min="2" max="2" width="16.75" style="1773" customWidth="1"/>
    <col min="3" max="3" width="20.875" style="1773" customWidth="1"/>
    <col min="4" max="4" width="6.625" style="1773" customWidth="1"/>
    <col min="5" max="5" width="10.875" style="1773" customWidth="1"/>
    <col min="6" max="6" width="10.625" style="1773" customWidth="1"/>
    <col min="7" max="7" width="12.625" style="1774" customWidth="1"/>
    <col min="8" max="9" width="12.625" style="1580" customWidth="1"/>
    <col min="10" max="11" width="6.875" style="1580" customWidth="1"/>
    <col min="12" max="12" width="4.625" style="1580" hidden="1" customWidth="1"/>
    <col min="13" max="13" width="4.125" style="1580" hidden="1" customWidth="1"/>
    <col min="14" max="16384" width="9" style="389"/>
  </cols>
  <sheetData>
    <row r="1" s="358" customFormat="1" ht="20.25" customHeight="1" spans="1:13">
      <c r="A1" s="1787" t="e">
        <f>#REF!</f>
        <v>#REF!</v>
      </c>
      <c r="B1" s="1787"/>
      <c r="C1" s="1787"/>
      <c r="D1" s="1787"/>
      <c r="E1" s="1787"/>
      <c r="F1" s="1787"/>
      <c r="G1" s="1787"/>
      <c r="H1" s="1787"/>
      <c r="I1" s="1787"/>
      <c r="J1" s="1787"/>
      <c r="K1" s="1787"/>
      <c r="L1" s="377"/>
      <c r="M1" s="377"/>
    </row>
    <row r="2" s="356" customFormat="1" ht="21.75" customHeight="1" spans="1:12">
      <c r="A2" s="360" t="e">
        <f>#REF!</f>
        <v>#REF!</v>
      </c>
      <c r="B2" s="1431"/>
      <c r="C2" s="1431"/>
      <c r="D2" s="1431"/>
      <c r="E2" s="1431"/>
      <c r="F2" s="1775"/>
      <c r="H2" s="1633"/>
      <c r="I2" s="372"/>
      <c r="J2" s="372"/>
      <c r="K2" s="376" t="e">
        <f>#REF!</f>
        <v>#REF!</v>
      </c>
      <c r="L2" s="377"/>
    </row>
    <row r="3" s="1786" customFormat="1" ht="40.5" customHeight="1" spans="1:13">
      <c r="A3" s="1777" t="s">
        <v>28</v>
      </c>
      <c r="B3" s="1777" t="s">
        <v>181</v>
      </c>
      <c r="C3" s="1777" t="s">
        <v>182</v>
      </c>
      <c r="D3" s="1777" t="s">
        <v>177</v>
      </c>
      <c r="E3" s="1777" t="s">
        <v>178</v>
      </c>
      <c r="F3" s="1777" t="s">
        <v>179</v>
      </c>
      <c r="G3" s="1778" t="s">
        <v>7</v>
      </c>
      <c r="H3" s="1779" t="s">
        <v>143</v>
      </c>
      <c r="I3" s="1779" t="s">
        <v>9</v>
      </c>
      <c r="J3" s="1791" t="s">
        <v>30</v>
      </c>
      <c r="K3" s="1777" t="s">
        <v>168</v>
      </c>
      <c r="L3" s="1792"/>
      <c r="M3" s="1793"/>
    </row>
    <row r="4" s="358" customFormat="1" ht="20.25" customHeight="1" spans="1:13">
      <c r="A4" s="1723"/>
      <c r="B4" s="1788"/>
      <c r="C4" s="1789"/>
      <c r="D4" s="1723"/>
      <c r="E4" s="1723"/>
      <c r="F4" s="1723"/>
      <c r="G4" s="1399"/>
      <c r="H4" s="1399"/>
      <c r="I4" s="1399"/>
      <c r="J4" s="1729"/>
      <c r="K4" s="1351"/>
      <c r="L4" s="1785"/>
      <c r="M4" s="1413"/>
    </row>
    <row r="5" s="358" customFormat="1" ht="20.25" customHeight="1" spans="1:13">
      <c r="A5" s="1723"/>
      <c r="B5" s="1788"/>
      <c r="C5" s="1789"/>
      <c r="D5" s="1723"/>
      <c r="E5" s="1723"/>
      <c r="F5" s="1723"/>
      <c r="G5" s="1399"/>
      <c r="H5" s="1399"/>
      <c r="I5" s="1399"/>
      <c r="J5" s="1729"/>
      <c r="K5" s="1351"/>
      <c r="L5" s="1785"/>
      <c r="M5" s="1413"/>
    </row>
    <row r="6" s="358" customFormat="1" ht="20.25" customHeight="1" spans="1:13">
      <c r="A6" s="1723"/>
      <c r="B6" s="1788"/>
      <c r="C6" s="1789"/>
      <c r="D6" s="1723"/>
      <c r="E6" s="1723"/>
      <c r="F6" s="1723"/>
      <c r="G6" s="1399"/>
      <c r="H6" s="1399"/>
      <c r="I6" s="1399"/>
      <c r="J6" s="1729"/>
      <c r="K6" s="1351"/>
      <c r="L6" s="1785"/>
      <c r="M6" s="1413"/>
    </row>
    <row r="7" s="358" customFormat="1" ht="20.25" customHeight="1" spans="1:13">
      <c r="A7" s="1723"/>
      <c r="B7" s="1788"/>
      <c r="C7" s="1349"/>
      <c r="D7" s="1723"/>
      <c r="E7" s="1723"/>
      <c r="F7" s="1723"/>
      <c r="G7" s="1399"/>
      <c r="H7" s="1399"/>
      <c r="I7" s="1399"/>
      <c r="J7" s="1729"/>
      <c r="K7" s="1351"/>
      <c r="L7" s="1785"/>
      <c r="M7" s="1413"/>
    </row>
    <row r="8" s="358" customFormat="1" ht="20.25" customHeight="1" spans="1:13">
      <c r="A8" s="1723"/>
      <c r="B8" s="1788"/>
      <c r="C8" s="1349"/>
      <c r="D8" s="1723"/>
      <c r="E8" s="1723"/>
      <c r="F8" s="1723"/>
      <c r="G8" s="1399"/>
      <c r="H8" s="1399"/>
      <c r="I8" s="1399"/>
      <c r="J8" s="1729"/>
      <c r="K8" s="1351"/>
      <c r="L8" s="1785"/>
      <c r="M8" s="1413"/>
    </row>
    <row r="9" s="358" customFormat="1" ht="20.25" customHeight="1" spans="1:13">
      <c r="A9" s="1351"/>
      <c r="B9" s="1723" t="s">
        <v>167</v>
      </c>
      <c r="C9" s="1723"/>
      <c r="D9" s="1723"/>
      <c r="E9" s="1723"/>
      <c r="F9" s="1723"/>
      <c r="G9" s="1399" t="s">
        <v>167</v>
      </c>
      <c r="H9" s="1399"/>
      <c r="I9" s="1399"/>
      <c r="J9" s="1399"/>
      <c r="K9" s="1351"/>
      <c r="L9" s="1785"/>
      <c r="M9" s="1413"/>
    </row>
    <row r="10" s="358" customFormat="1" ht="20.25" customHeight="1" spans="1:13">
      <c r="A10" s="1351"/>
      <c r="B10" s="1723"/>
      <c r="C10" s="1723"/>
      <c r="D10" s="1723"/>
      <c r="E10" s="1723"/>
      <c r="F10" s="1723"/>
      <c r="G10" s="1399"/>
      <c r="H10" s="1399"/>
      <c r="I10" s="1399"/>
      <c r="J10" s="1399"/>
      <c r="K10" s="1351"/>
      <c r="L10" s="1785"/>
      <c r="M10" s="1413"/>
    </row>
    <row r="11" s="358" customFormat="1" ht="20.25" customHeight="1" spans="1:13">
      <c r="A11" s="1351"/>
      <c r="B11" s="1723"/>
      <c r="C11" s="1723"/>
      <c r="D11" s="1723"/>
      <c r="E11" s="1723"/>
      <c r="F11" s="1723"/>
      <c r="G11" s="1399"/>
      <c r="H11" s="1399"/>
      <c r="I11" s="1399"/>
      <c r="J11" s="1399"/>
      <c r="K11" s="1351"/>
      <c r="L11" s="1785"/>
      <c r="M11" s="1413"/>
    </row>
    <row r="12" s="358" customFormat="1" ht="20.25" customHeight="1" spans="1:13">
      <c r="A12" s="1351"/>
      <c r="B12" s="1723"/>
      <c r="C12" s="1723"/>
      <c r="D12" s="1723"/>
      <c r="E12" s="1723"/>
      <c r="F12" s="1723"/>
      <c r="G12" s="1399"/>
      <c r="H12" s="1399"/>
      <c r="I12" s="1399"/>
      <c r="J12" s="1399"/>
      <c r="K12" s="1351"/>
      <c r="L12" s="1785"/>
      <c r="M12" s="1413"/>
    </row>
    <row r="13" s="358" customFormat="1" ht="20.25" customHeight="1" spans="1:13">
      <c r="A13" s="1351"/>
      <c r="B13" s="1723"/>
      <c r="C13" s="1723"/>
      <c r="D13" s="1723"/>
      <c r="E13" s="1723"/>
      <c r="F13" s="1723"/>
      <c r="G13" s="1399"/>
      <c r="H13" s="1399"/>
      <c r="I13" s="1399"/>
      <c r="J13" s="1399"/>
      <c r="K13" s="1351"/>
      <c r="L13" s="1785"/>
      <c r="M13" s="1413"/>
    </row>
    <row r="14" s="358" customFormat="1" ht="20.25" customHeight="1" spans="1:13">
      <c r="A14" s="1351"/>
      <c r="B14" s="1723"/>
      <c r="C14" s="1723"/>
      <c r="D14" s="1723"/>
      <c r="E14" s="1723"/>
      <c r="F14" s="1723"/>
      <c r="G14" s="1399"/>
      <c r="H14" s="1399"/>
      <c r="I14" s="1399"/>
      <c r="J14" s="1399"/>
      <c r="K14" s="1351"/>
      <c r="L14" s="1785"/>
      <c r="M14" s="1413"/>
    </row>
    <row r="15" s="358" customFormat="1" ht="20.25" customHeight="1" spans="1:13">
      <c r="A15" s="1351"/>
      <c r="B15" s="1723"/>
      <c r="C15" s="1723"/>
      <c r="D15" s="1723"/>
      <c r="E15" s="1723"/>
      <c r="F15" s="1723"/>
      <c r="G15" s="1399" t="s">
        <v>167</v>
      </c>
      <c r="H15" s="1399"/>
      <c r="I15" s="1399"/>
      <c r="J15" s="1399"/>
      <c r="K15" s="1351"/>
      <c r="L15" s="1785"/>
      <c r="M15" s="1413"/>
    </row>
    <row r="16" s="358" customFormat="1" ht="20.25" customHeight="1" spans="1:13">
      <c r="A16" s="1351"/>
      <c r="B16" s="1723"/>
      <c r="C16" s="1723"/>
      <c r="D16" s="1723"/>
      <c r="E16" s="1723"/>
      <c r="F16" s="1723"/>
      <c r="G16" s="1399"/>
      <c r="H16" s="1399"/>
      <c r="I16" s="1399"/>
      <c r="J16" s="1399"/>
      <c r="K16" s="1351"/>
      <c r="L16" s="1785"/>
      <c r="M16" s="1413"/>
    </row>
    <row r="17" s="358" customFormat="1" ht="20.25" customHeight="1" spans="1:13">
      <c r="A17" s="1401" t="s">
        <v>180</v>
      </c>
      <c r="B17" s="1402"/>
      <c r="C17" s="1723"/>
      <c r="D17" s="1723"/>
      <c r="E17" s="1723"/>
      <c r="F17" s="1723"/>
      <c r="G17" s="1399"/>
      <c r="H17" s="1399"/>
      <c r="I17" s="1399"/>
      <c r="J17" s="1399"/>
      <c r="K17" s="1351"/>
      <c r="L17" s="1785"/>
      <c r="M17" s="1413"/>
    </row>
    <row r="18" s="358" customFormat="1" ht="20.25" customHeight="1" spans="1:11">
      <c r="A18" s="1790" t="e">
        <f>#REF!</f>
        <v>#REF!</v>
      </c>
      <c r="B18" s="1790"/>
      <c r="C18" s="1790"/>
      <c r="D18" s="1404"/>
      <c r="E18" s="1387"/>
      <c r="F18" s="1404"/>
      <c r="G18" s="1404"/>
      <c r="H18" s="372" t="s">
        <v>183</v>
      </c>
      <c r="I18" s="372"/>
      <c r="J18" s="372"/>
      <c r="K18" s="373" t="s">
        <v>167</v>
      </c>
    </row>
    <row r="19" s="358" customFormat="1" ht="20.25" customHeight="1" spans="1:13">
      <c r="A19" s="1781" t="e">
        <f>#REF!</f>
        <v>#REF!</v>
      </c>
      <c r="B19" s="1781"/>
      <c r="C19" s="1781"/>
      <c r="D19" s="1781"/>
      <c r="E19" s="1781"/>
      <c r="F19" s="1781"/>
      <c r="G19" s="1781"/>
      <c r="H19" s="1781"/>
      <c r="I19" s="1781"/>
      <c r="J19" s="1781"/>
      <c r="K19" s="1781"/>
      <c r="L19" s="377"/>
      <c r="M19" s="377"/>
    </row>
    <row r="20" s="358" customFormat="1" ht="20.25" customHeight="1" spans="1:13">
      <c r="A20" s="377"/>
      <c r="B20" s="1387"/>
      <c r="C20" s="1387"/>
      <c r="D20" s="1387"/>
      <c r="E20" s="1387"/>
      <c r="F20" s="1387"/>
      <c r="G20" s="1742"/>
      <c r="H20" s="377"/>
      <c r="I20" s="377"/>
      <c r="J20" s="377"/>
      <c r="K20" s="377"/>
      <c r="L20" s="377"/>
      <c r="M20" s="377"/>
    </row>
  </sheetData>
  <mergeCells count="4">
    <mergeCell ref="A1:K1"/>
    <mergeCell ref="A17:B17"/>
    <mergeCell ref="A18:C18"/>
    <mergeCell ref="A19:K19"/>
  </mergeCells>
  <printOptions horizontalCentered="1" verticalCentered="1"/>
  <pageMargins left="0.196850393700787" right="0.196850393700787" top="0.905511811023622" bottom="0.748031496062992" header="0.866141732283464" footer="0.47244094488189"/>
  <pageSetup paperSize="9" orientation="landscape" horizontalDpi="180" verticalDpi="180"/>
  <headerFooter alignWithMargins="0" scaleWithDoc="0">
    <oddHeader>&amp;C&amp;"宋体,加粗"&amp;22货币资金--银行存款评估明细表&amp;R
&amp;"宋体,常规"表&amp;"Times New Roman,常规"3- 1- 2
</oddHeader>
  </headerFooter>
  <colBreaks count="1" manualBreakCount="1">
    <brk id="13" max="65535" man="1"/>
  </colBreaks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XFD22"/>
  <sheetViews>
    <sheetView showGridLines="0" zoomScaleSheetLayoutView="60" workbookViewId="0">
      <pane xSplit="5" ySplit="4" topLeftCell="F5" activePane="bottomRight" state="frozen"/>
      <selection/>
      <selection pane="topRight"/>
      <selection pane="bottomLeft"/>
      <selection pane="bottomRight" activeCell="A2" sqref="A2"/>
    </sheetView>
  </sheetViews>
  <sheetFormatPr defaultColWidth="9" defaultRowHeight="15.75"/>
  <cols>
    <col min="1" max="1" width="5.625" customWidth="1"/>
    <col min="2" max="2" width="12.625" customWidth="1"/>
    <col min="3" max="3" width="8.625" customWidth="1"/>
    <col min="4" max="5" width="6.5" customWidth="1"/>
    <col min="6" max="6" width="9.125" customWidth="1"/>
    <col min="7" max="7" width="10.625" style="359" customWidth="1"/>
    <col min="8" max="9" width="10.625" customWidth="1"/>
    <col min="10" max="10" width="11.625" customWidth="1"/>
    <col min="11" max="11" width="10.625" customWidth="1"/>
    <col min="12" max="12" width="6.625" customWidth="1"/>
    <col min="13" max="13" width="8.75" customWidth="1"/>
  </cols>
  <sheetData>
    <row r="1" s="277" customFormat="1" ht="20.25" customHeight="1" spans="1:1">
      <c r="A1" s="277" t="e">
        <f>#REF!</f>
        <v>#REF!</v>
      </c>
    </row>
    <row r="2" s="356" customFormat="1" ht="20.25" customHeight="1" spans="1:15">
      <c r="A2" s="360" t="e">
        <f>#REF!</f>
        <v>#REF!</v>
      </c>
      <c r="B2" s="360"/>
      <c r="C2" s="360"/>
      <c r="D2" s="360"/>
      <c r="E2" s="361"/>
      <c r="F2" s="361"/>
      <c r="H2" s="362"/>
      <c r="K2" s="375"/>
      <c r="L2" s="375"/>
      <c r="M2" s="376" t="e">
        <f>#REF!</f>
        <v>#REF!</v>
      </c>
      <c r="N2" s="278"/>
      <c r="O2" s="377"/>
    </row>
    <row r="3" s="357" customFormat="1" ht="19.5" customHeight="1" spans="1:13">
      <c r="A3" s="363" t="s">
        <v>28</v>
      </c>
      <c r="B3" s="363" t="s">
        <v>1087</v>
      </c>
      <c r="C3" s="363" t="s">
        <v>1088</v>
      </c>
      <c r="D3" s="363" t="s">
        <v>231</v>
      </c>
      <c r="E3" s="363" t="s">
        <v>235</v>
      </c>
      <c r="F3" s="363" t="s">
        <v>697</v>
      </c>
      <c r="G3" s="364" t="s">
        <v>186</v>
      </c>
      <c r="H3" s="365"/>
      <c r="I3" s="378" t="s">
        <v>234</v>
      </c>
      <c r="J3" s="379"/>
      <c r="K3" s="380"/>
      <c r="L3" s="363" t="s">
        <v>1089</v>
      </c>
      <c r="M3" s="363" t="s">
        <v>168</v>
      </c>
    </row>
    <row r="4" s="357" customFormat="1" ht="20.25" customHeight="1" spans="1:13">
      <c r="A4" s="366"/>
      <c r="B4" s="366"/>
      <c r="C4" s="366"/>
      <c r="D4" s="366"/>
      <c r="E4" s="366"/>
      <c r="F4" s="366"/>
      <c r="G4" s="367" t="s">
        <v>376</v>
      </c>
      <c r="H4" s="368" t="s">
        <v>377</v>
      </c>
      <c r="I4" s="367" t="s">
        <v>376</v>
      </c>
      <c r="J4" s="367" t="s">
        <v>378</v>
      </c>
      <c r="K4" s="367" t="s">
        <v>377</v>
      </c>
      <c r="L4" s="366"/>
      <c r="M4" s="366"/>
    </row>
    <row r="5" s="278" customFormat="1" ht="20.25" customHeight="1" spans="1:13">
      <c r="A5" s="272"/>
      <c r="B5" s="272"/>
      <c r="C5" s="272"/>
      <c r="D5" s="272"/>
      <c r="E5" s="272"/>
      <c r="F5" s="272"/>
      <c r="G5" s="369"/>
      <c r="H5" s="369"/>
      <c r="I5" s="369"/>
      <c r="J5" s="369"/>
      <c r="K5" s="369"/>
      <c r="L5" s="272"/>
      <c r="M5" s="272"/>
    </row>
    <row r="6" s="278" customFormat="1" ht="20.25" customHeight="1" spans="1:13">
      <c r="A6" s="272"/>
      <c r="B6" s="272"/>
      <c r="C6" s="272"/>
      <c r="D6" s="272"/>
      <c r="E6" s="272"/>
      <c r="F6" s="272"/>
      <c r="G6" s="369"/>
      <c r="H6" s="369"/>
      <c r="I6" s="369"/>
      <c r="J6" s="369"/>
      <c r="K6" s="369"/>
      <c r="L6" s="272"/>
      <c r="M6" s="272"/>
    </row>
    <row r="7" s="278" customFormat="1" ht="20.25" customHeight="1" spans="1:13">
      <c r="A7" s="272"/>
      <c r="B7" s="272"/>
      <c r="C7" s="272"/>
      <c r="D7" s="272"/>
      <c r="E7" s="272"/>
      <c r="F7" s="272"/>
      <c r="G7" s="369"/>
      <c r="H7" s="369"/>
      <c r="I7" s="369"/>
      <c r="J7" s="369"/>
      <c r="K7" s="369"/>
      <c r="L7" s="369"/>
      <c r="M7" s="272"/>
    </row>
    <row r="8" s="278" customFormat="1" ht="20.25" customHeight="1" spans="1:13">
      <c r="A8" s="272"/>
      <c r="B8" s="272"/>
      <c r="C8" s="272"/>
      <c r="D8" s="272"/>
      <c r="E8" s="272"/>
      <c r="F8" s="272"/>
      <c r="G8" s="369"/>
      <c r="H8" s="369"/>
      <c r="I8" s="369"/>
      <c r="J8" s="369"/>
      <c r="K8" s="369"/>
      <c r="L8" s="369"/>
      <c r="M8" s="272"/>
    </row>
    <row r="9" s="278" customFormat="1" ht="20.25" customHeight="1" spans="1:13">
      <c r="A9" s="272"/>
      <c r="B9" s="272"/>
      <c r="C9" s="272"/>
      <c r="D9" s="272"/>
      <c r="E9" s="272"/>
      <c r="F9" s="272"/>
      <c r="G9" s="369"/>
      <c r="H9" s="369"/>
      <c r="I9" s="369"/>
      <c r="J9" s="369"/>
      <c r="K9" s="369"/>
      <c r="L9" s="369"/>
      <c r="M9" s="272"/>
    </row>
    <row r="10" s="278" customFormat="1" ht="20.25" customHeight="1" spans="1:13">
      <c r="A10" s="272"/>
      <c r="B10" s="272"/>
      <c r="C10" s="272"/>
      <c r="D10" s="272"/>
      <c r="E10" s="272"/>
      <c r="F10" s="272"/>
      <c r="G10" s="369"/>
      <c r="H10" s="369"/>
      <c r="I10" s="369"/>
      <c r="J10" s="369"/>
      <c r="K10" s="369"/>
      <c r="L10" s="369"/>
      <c r="M10" s="272"/>
    </row>
    <row r="11" s="278" customFormat="1" ht="20.25" customHeight="1" spans="1:13">
      <c r="A11" s="272"/>
      <c r="B11" s="272"/>
      <c r="C11" s="272"/>
      <c r="D11" s="272"/>
      <c r="E11" s="272"/>
      <c r="F11" s="272"/>
      <c r="G11" s="369"/>
      <c r="H11" s="369"/>
      <c r="I11" s="369"/>
      <c r="J11" s="369"/>
      <c r="K11" s="369"/>
      <c r="L11" s="369"/>
      <c r="M11" s="272"/>
    </row>
    <row r="12" s="278" customFormat="1" ht="20.25" customHeight="1" spans="1:13">
      <c r="A12" s="272"/>
      <c r="B12" s="272"/>
      <c r="C12" s="272"/>
      <c r="D12" s="272"/>
      <c r="E12" s="272"/>
      <c r="F12" s="272"/>
      <c r="G12" s="369"/>
      <c r="H12" s="369"/>
      <c r="I12" s="369"/>
      <c r="J12" s="369"/>
      <c r="K12" s="369"/>
      <c r="L12" s="369"/>
      <c r="M12" s="272"/>
    </row>
    <row r="13" s="278" customFormat="1" ht="20.25" customHeight="1" spans="1:13">
      <c r="A13" s="272"/>
      <c r="B13" s="272"/>
      <c r="C13" s="272"/>
      <c r="D13" s="272"/>
      <c r="E13" s="272"/>
      <c r="F13" s="272"/>
      <c r="G13" s="369"/>
      <c r="H13" s="369"/>
      <c r="I13" s="369"/>
      <c r="J13" s="369"/>
      <c r="K13" s="369"/>
      <c r="L13" s="369"/>
      <c r="M13" s="272"/>
    </row>
    <row r="14" s="278" customFormat="1" ht="20.25" customHeight="1" spans="1:13">
      <c r="A14" s="272"/>
      <c r="B14" s="272"/>
      <c r="C14" s="272"/>
      <c r="D14" s="272"/>
      <c r="E14" s="272"/>
      <c r="F14" s="272"/>
      <c r="G14" s="369"/>
      <c r="H14" s="369"/>
      <c r="I14" s="369"/>
      <c r="J14" s="369"/>
      <c r="K14" s="369"/>
      <c r="L14" s="369"/>
      <c r="M14" s="272"/>
    </row>
    <row r="15" s="278" customFormat="1" ht="20.25" customHeight="1" spans="1:13">
      <c r="A15" s="272"/>
      <c r="B15" s="272"/>
      <c r="C15" s="272"/>
      <c r="D15" s="272"/>
      <c r="E15" s="272"/>
      <c r="F15" s="272"/>
      <c r="G15" s="369"/>
      <c r="H15" s="369"/>
      <c r="I15" s="369"/>
      <c r="J15" s="369"/>
      <c r="K15" s="369"/>
      <c r="L15" s="369"/>
      <c r="M15" s="272"/>
    </row>
    <row r="16" s="278" customFormat="1" ht="20.25" customHeight="1" spans="1:13">
      <c r="A16" s="273" t="s">
        <v>180</v>
      </c>
      <c r="B16" s="299"/>
      <c r="C16" s="274"/>
      <c r="D16" s="272"/>
      <c r="E16" s="272"/>
      <c r="F16" s="272"/>
      <c r="G16" s="369"/>
      <c r="H16" s="369"/>
      <c r="I16" s="369"/>
      <c r="J16" s="369"/>
      <c r="K16" s="369"/>
      <c r="L16" s="369"/>
      <c r="M16" s="272"/>
    </row>
    <row r="17" s="278" customFormat="1" ht="20.25" customHeight="1" spans="1:13">
      <c r="A17" s="370" t="s">
        <v>1090</v>
      </c>
      <c r="B17" s="371"/>
      <c r="C17" s="272"/>
      <c r="D17" s="272"/>
      <c r="E17" s="272"/>
      <c r="F17" s="272"/>
      <c r="G17" s="369"/>
      <c r="H17" s="369"/>
      <c r="I17" s="369"/>
      <c r="J17" s="369"/>
      <c r="K17" s="369"/>
      <c r="L17" s="369"/>
      <c r="M17" s="272"/>
    </row>
    <row r="18" s="278" customFormat="1" ht="20.25" customHeight="1" spans="1:13">
      <c r="A18" s="273" t="s">
        <v>180</v>
      </c>
      <c r="B18" s="299"/>
      <c r="C18" s="274"/>
      <c r="D18" s="272"/>
      <c r="E18" s="272"/>
      <c r="F18" s="272"/>
      <c r="G18" s="369"/>
      <c r="H18" s="369"/>
      <c r="I18" s="369"/>
      <c r="J18" s="369"/>
      <c r="K18" s="369"/>
      <c r="L18" s="369"/>
      <c r="M18" s="272"/>
    </row>
    <row r="19" s="358" customFormat="1" ht="20.25" customHeight="1" spans="1:15">
      <c r="A19" s="372" t="e">
        <f>#REF!</f>
        <v>#REF!</v>
      </c>
      <c r="E19" s="373"/>
      <c r="F19" s="373"/>
      <c r="J19" s="372" t="e">
        <f>#REF!</f>
        <v>#REF!</v>
      </c>
      <c r="K19" s="375"/>
      <c r="L19" s="375"/>
      <c r="M19" s="373" t="e">
        <f>#REF!</f>
        <v>#REF!</v>
      </c>
      <c r="N19" s="377"/>
      <c r="O19" s="278"/>
    </row>
    <row r="20" s="278" customFormat="1" ht="20.25" customHeight="1" spans="1:7">
      <c r="A20" s="278" t="e">
        <f>#REF!</f>
        <v>#REF!</v>
      </c>
      <c r="G20" s="374"/>
    </row>
    <row r="21" s="278" customFormat="1" ht="20.25" customHeight="1" spans="7:7">
      <c r="G21" s="374"/>
    </row>
    <row r="22" ht="20.25" customHeight="1"/>
  </sheetData>
  <mergeCells count="13">
    <mergeCell ref="A1:XFD1"/>
    <mergeCell ref="G3:H3"/>
    <mergeCell ref="I3:K3"/>
    <mergeCell ref="A16:C16"/>
    <mergeCell ref="A18:C18"/>
    <mergeCell ref="A3:A4"/>
    <mergeCell ref="B3:B4"/>
    <mergeCell ref="C3:C4"/>
    <mergeCell ref="D3:D4"/>
    <mergeCell ref="E3:E4"/>
    <mergeCell ref="F3:F4"/>
    <mergeCell ref="L3:L4"/>
    <mergeCell ref="M3:M4"/>
  </mergeCells>
  <printOptions horizontalCentered="1"/>
  <pageMargins left="0.35" right="0.32" top="1.5" bottom="0.49" header="0.85" footer="0.393700787401575"/>
  <pageSetup paperSize="9" pageOrder="overThenDown" orientation="landscape" horizontalDpi="180" verticalDpi="180"/>
  <headerFooter alignWithMargins="0" scaleWithDoc="0">
    <oddHeader>&amp;C&amp;"楷体_GB2312,加粗"&amp;20&amp;U生产性生物资产评估明细表&amp;R
&amp;"宋体,常规"表&amp;"Times New Roman,常规" 4 - 10
</oddHeader>
  </headerFooter>
  <colBreaks count="1" manualBreakCount="1">
    <brk id="13" max="65535" man="1"/>
  </colBreaks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showGridLines="0" zoomScaleSheetLayoutView="60" workbookViewId="0">
      <selection activeCell="P13" sqref="P13"/>
    </sheetView>
  </sheetViews>
  <sheetFormatPr defaultColWidth="9" defaultRowHeight="15"/>
  <cols>
    <col min="1" max="1" width="5.625" style="2" customWidth="1"/>
    <col min="2" max="2" width="6.625" style="2" customWidth="1"/>
    <col min="3" max="3" width="10.625" style="2" customWidth="1"/>
    <col min="4" max="4" width="6" style="166" customWidth="1"/>
    <col min="5" max="5" width="6" style="61" customWidth="1"/>
    <col min="6" max="6" width="8.625" style="61" customWidth="1"/>
    <col min="7" max="7" width="12.625" style="61" customWidth="1"/>
    <col min="8" max="10" width="9.625" style="61" customWidth="1"/>
    <col min="11" max="11" width="14.25" style="61" customWidth="1"/>
    <col min="12" max="12" width="9.625" style="61" customWidth="1"/>
    <col min="13" max="13" width="6.625" style="61" customWidth="1"/>
    <col min="14" max="14" width="11.875" style="2" customWidth="1"/>
    <col min="15" max="16384" width="9" style="5"/>
  </cols>
  <sheetData>
    <row r="1" s="12" customFormat="1" ht="20.25" customHeight="1" spans="1:14">
      <c r="A1" s="1"/>
      <c r="B1" s="1"/>
      <c r="C1" s="1"/>
      <c r="D1" s="1"/>
      <c r="E1" s="1"/>
      <c r="F1" s="1"/>
      <c r="G1" s="1"/>
      <c r="H1" s="1" t="e">
        <f>#REF!</f>
        <v>#REF!</v>
      </c>
      <c r="I1" s="1"/>
      <c r="J1" s="1"/>
      <c r="K1" s="1"/>
      <c r="L1" s="1"/>
      <c r="M1" s="1"/>
      <c r="N1" s="1"/>
    </row>
    <row r="2" s="16" customFormat="1" ht="20.25" customHeight="1" spans="1:15">
      <c r="A2" s="7" t="e">
        <f>#REF!</f>
        <v>#REF!</v>
      </c>
      <c r="B2" s="8"/>
      <c r="C2" s="8"/>
      <c r="E2" s="89"/>
      <c r="F2" s="167"/>
      <c r="G2" s="167"/>
      <c r="H2" s="167"/>
      <c r="I2" s="167"/>
      <c r="J2" s="167"/>
      <c r="K2" s="167"/>
      <c r="L2" s="167"/>
      <c r="M2" s="167"/>
      <c r="N2" s="9" t="e">
        <f>#REF!</f>
        <v>#REF!</v>
      </c>
      <c r="O2" s="12"/>
    </row>
    <row r="3" s="16" customFormat="1" ht="20.25" hidden="1" customHeight="1" spans="1:15">
      <c r="A3" s="7"/>
      <c r="B3" s="8"/>
      <c r="C3" s="8"/>
      <c r="E3" s="89"/>
      <c r="F3" s="167"/>
      <c r="G3" s="167"/>
      <c r="H3" s="167"/>
      <c r="I3" s="167"/>
      <c r="J3" s="167"/>
      <c r="K3" s="167"/>
      <c r="L3" s="167"/>
      <c r="M3" s="167"/>
      <c r="N3" s="9"/>
      <c r="O3" s="12"/>
    </row>
    <row r="4" s="12" customFormat="1" ht="20.25" customHeight="1" spans="1:14">
      <c r="A4" s="115" t="s">
        <v>28</v>
      </c>
      <c r="B4" s="115" t="s">
        <v>1091</v>
      </c>
      <c r="C4" s="115" t="s">
        <v>1092</v>
      </c>
      <c r="D4" s="346" t="s">
        <v>231</v>
      </c>
      <c r="E4" s="346" t="s">
        <v>235</v>
      </c>
      <c r="F4" s="346" t="s">
        <v>1093</v>
      </c>
      <c r="G4" s="346" t="s">
        <v>1094</v>
      </c>
      <c r="H4" s="347" t="s">
        <v>1095</v>
      </c>
      <c r="I4" s="353"/>
      <c r="J4" s="354" t="s">
        <v>143</v>
      </c>
      <c r="K4" s="355"/>
      <c r="L4" s="353"/>
      <c r="M4" s="346" t="s">
        <v>187</v>
      </c>
      <c r="N4" s="346" t="s">
        <v>168</v>
      </c>
    </row>
    <row r="5" s="12" customFormat="1" ht="20.25" customHeight="1" spans="1:14">
      <c r="A5" s="348"/>
      <c r="B5" s="349"/>
      <c r="C5" s="348"/>
      <c r="D5" s="350"/>
      <c r="E5" s="350"/>
      <c r="F5" s="350"/>
      <c r="G5" s="350"/>
      <c r="H5" s="351" t="s">
        <v>376</v>
      </c>
      <c r="I5" s="351" t="s">
        <v>377</v>
      </c>
      <c r="J5" s="351" t="s">
        <v>376</v>
      </c>
      <c r="K5" s="351" t="s">
        <v>1096</v>
      </c>
      <c r="L5" s="351" t="s">
        <v>377</v>
      </c>
      <c r="M5" s="350"/>
      <c r="N5" s="350"/>
    </row>
    <row r="6" s="12" customFormat="1" ht="20.25" customHeight="1" spans="1:14">
      <c r="A6" s="14"/>
      <c r="B6" s="14"/>
      <c r="C6" s="14"/>
      <c r="D6" s="169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="12" customFormat="1" ht="20.25" customHeight="1" spans="1:14">
      <c r="A7" s="14"/>
      <c r="B7" s="14"/>
      <c r="C7" s="14"/>
      <c r="D7" s="169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="12" customFormat="1" ht="20.25" customHeight="1" spans="1:14">
      <c r="A8" s="14"/>
      <c r="B8" s="14"/>
      <c r="C8" s="14"/>
      <c r="D8" s="169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="12" customFormat="1" ht="20.25" customHeight="1" spans="1:14">
      <c r="A9" s="14"/>
      <c r="B9" s="14"/>
      <c r="C9" s="14"/>
      <c r="D9" s="169"/>
      <c r="E9" s="15"/>
      <c r="F9" s="15"/>
      <c r="G9" s="15"/>
      <c r="H9" s="15"/>
      <c r="I9" s="15"/>
      <c r="J9" s="15"/>
      <c r="K9" s="15"/>
      <c r="L9" s="15"/>
      <c r="M9" s="15"/>
      <c r="N9" s="14"/>
    </row>
    <row r="10" s="12" customFormat="1" ht="20.25" customHeight="1" spans="1:14">
      <c r="A10" s="14"/>
      <c r="B10" s="14"/>
      <c r="C10" s="14"/>
      <c r="D10" s="169"/>
      <c r="E10" s="15"/>
      <c r="F10" s="15"/>
      <c r="G10" s="15"/>
      <c r="H10" s="15"/>
      <c r="I10" s="15"/>
      <c r="J10" s="15"/>
      <c r="K10" s="15"/>
      <c r="L10" s="15"/>
      <c r="M10" s="15"/>
      <c r="N10" s="14"/>
    </row>
    <row r="11" s="12" customFormat="1" ht="20.25" customHeight="1" spans="1:14">
      <c r="A11" s="14"/>
      <c r="B11" s="14"/>
      <c r="C11" s="14"/>
      <c r="D11" s="169"/>
      <c r="E11" s="15"/>
      <c r="F11" s="15"/>
      <c r="G11" s="15"/>
      <c r="H11" s="15"/>
      <c r="I11" s="15"/>
      <c r="J11" s="15"/>
      <c r="K11" s="15"/>
      <c r="L11" s="15"/>
      <c r="M11" s="15"/>
      <c r="N11" s="14"/>
    </row>
    <row r="12" s="12" customFormat="1" ht="20.25" customHeight="1" spans="1:14">
      <c r="A12" s="14"/>
      <c r="B12" s="14"/>
      <c r="C12" s="14"/>
      <c r="D12" s="169"/>
      <c r="E12" s="15"/>
      <c r="F12" s="15"/>
      <c r="G12" s="15"/>
      <c r="H12" s="15"/>
      <c r="I12" s="15"/>
      <c r="J12" s="15"/>
      <c r="K12" s="15"/>
      <c r="L12" s="15"/>
      <c r="M12" s="15"/>
      <c r="N12" s="14"/>
    </row>
    <row r="13" s="12" customFormat="1" ht="20.25" customHeight="1" spans="1:14">
      <c r="A13" s="14"/>
      <c r="B13" s="14" t="s">
        <v>167</v>
      </c>
      <c r="C13" s="14"/>
      <c r="D13" s="169"/>
      <c r="E13" s="15"/>
      <c r="F13" s="15"/>
      <c r="G13" s="15"/>
      <c r="H13" s="15"/>
      <c r="I13" s="15"/>
      <c r="J13" s="15"/>
      <c r="K13" s="15"/>
      <c r="L13" s="15"/>
      <c r="M13" s="15"/>
      <c r="N13" s="14"/>
    </row>
    <row r="14" s="12" customFormat="1" ht="20.25" customHeight="1" spans="1:14">
      <c r="A14" s="14"/>
      <c r="B14" s="14"/>
      <c r="C14" s="14"/>
      <c r="D14" s="169"/>
      <c r="E14" s="15"/>
      <c r="F14" s="15"/>
      <c r="G14" s="15"/>
      <c r="H14" s="15"/>
      <c r="I14" s="15"/>
      <c r="J14" s="15"/>
      <c r="K14" s="15"/>
      <c r="L14" s="15"/>
      <c r="M14" s="15"/>
      <c r="N14" s="14"/>
    </row>
    <row r="15" s="12" customFormat="1" ht="20.25" customHeight="1" spans="1:14">
      <c r="A15" s="14"/>
      <c r="B15" s="14"/>
      <c r="C15" s="14"/>
      <c r="D15" s="169"/>
      <c r="E15" s="15"/>
      <c r="F15" s="15"/>
      <c r="G15" s="15"/>
      <c r="H15" s="15"/>
      <c r="I15" s="15"/>
      <c r="J15" s="15"/>
      <c r="K15" s="15"/>
      <c r="L15" s="15"/>
      <c r="M15" s="15"/>
      <c r="N15" s="14"/>
    </row>
    <row r="16" s="12" customFormat="1" ht="20.25" customHeight="1" spans="1:14">
      <c r="A16" s="14"/>
      <c r="B16" s="14"/>
      <c r="C16" s="14"/>
      <c r="D16" s="169"/>
      <c r="E16" s="15"/>
      <c r="F16" s="15"/>
      <c r="G16" s="15"/>
      <c r="H16" s="15"/>
      <c r="I16" s="15"/>
      <c r="J16" s="15"/>
      <c r="K16" s="15"/>
      <c r="L16" s="15"/>
      <c r="M16" s="15"/>
      <c r="N16" s="14"/>
    </row>
    <row r="17" s="12" customFormat="1" ht="20.25" customHeight="1" spans="1:14">
      <c r="A17" s="76" t="s">
        <v>180</v>
      </c>
      <c r="B17" s="352"/>
      <c r="C17" s="77"/>
      <c r="D17" s="169"/>
      <c r="E17" s="15"/>
      <c r="F17" s="15"/>
      <c r="G17" s="15"/>
      <c r="H17" s="15"/>
      <c r="I17" s="15"/>
      <c r="J17" s="15"/>
      <c r="K17" s="15"/>
      <c r="L17" s="15"/>
      <c r="M17" s="15"/>
      <c r="N17" s="14"/>
    </row>
    <row r="18" s="12" customFormat="1" ht="20.25" customHeight="1" spans="1:14">
      <c r="A18" s="76" t="s">
        <v>1097</v>
      </c>
      <c r="B18" s="352"/>
      <c r="C18" s="77"/>
      <c r="D18" s="169"/>
      <c r="E18" s="15"/>
      <c r="F18" s="15"/>
      <c r="G18" s="15"/>
      <c r="H18" s="15"/>
      <c r="I18" s="15"/>
      <c r="J18" s="15"/>
      <c r="K18" s="15"/>
      <c r="L18" s="15"/>
      <c r="M18" s="15"/>
      <c r="N18" s="14"/>
    </row>
    <row r="19" s="12" customFormat="1" ht="20.25" customHeight="1" spans="1:14">
      <c r="A19" s="76" t="s">
        <v>180</v>
      </c>
      <c r="B19" s="352"/>
      <c r="C19" s="77"/>
      <c r="D19" s="169"/>
      <c r="E19" s="15"/>
      <c r="F19" s="15"/>
      <c r="G19" s="15"/>
      <c r="H19" s="15"/>
      <c r="I19" s="15"/>
      <c r="J19" s="15"/>
      <c r="K19" s="15"/>
      <c r="L19" s="15"/>
      <c r="M19" s="15"/>
      <c r="N19" s="14"/>
    </row>
    <row r="20" s="12" customFormat="1" ht="20.25" customHeight="1" spans="1:11">
      <c r="A20" s="12" t="e">
        <f>#REF!</f>
        <v>#REF!</v>
      </c>
      <c r="K20" s="12" t="e">
        <f>#REF!</f>
        <v>#REF!</v>
      </c>
    </row>
    <row r="21" s="12" customFormat="1" ht="20.25" customHeight="1" spans="1:1">
      <c r="A21" s="12" t="e">
        <f>#REF!</f>
        <v>#REF!</v>
      </c>
    </row>
    <row r="22" s="12" customFormat="1" ht="20.25" customHeight="1"/>
    <row r="23" ht="20.25" customHeight="1" spans="1:14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="58" customFormat="1" spans="1:15">
      <c r="A28" s="80"/>
      <c r="B28" s="93"/>
      <c r="C28" s="81"/>
      <c r="E28" s="82"/>
      <c r="F28" s="84"/>
      <c r="G28" s="84"/>
      <c r="H28" s="84"/>
      <c r="I28" s="84"/>
      <c r="J28" s="84"/>
      <c r="K28" s="84"/>
      <c r="L28" s="84"/>
      <c r="M28" s="84"/>
      <c r="N28" s="84" t="e">
        <f>#REF!</f>
        <v>#REF!</v>
      </c>
      <c r="O28" s="93"/>
    </row>
  </sheetData>
  <mergeCells count="14">
    <mergeCell ref="H4:I4"/>
    <mergeCell ref="J4:L4"/>
    <mergeCell ref="A17:C17"/>
    <mergeCell ref="A18:C18"/>
    <mergeCell ref="A19:C19"/>
    <mergeCell ref="A4:A5"/>
    <mergeCell ref="B4:B5"/>
    <mergeCell ref="C4:C5"/>
    <mergeCell ref="D4:D5"/>
    <mergeCell ref="E4:E5"/>
    <mergeCell ref="F4:F5"/>
    <mergeCell ref="G4:G5"/>
    <mergeCell ref="M4:M5"/>
    <mergeCell ref="N4:N5"/>
  </mergeCells>
  <printOptions horizontalCentered="1"/>
  <pageMargins left="0.196850393700787" right="0.236220472440945" top="1.61417322834646" bottom="0.78740157480315" header="0.984251968503937" footer="0.47244094488189"/>
  <pageSetup paperSize="9" orientation="landscape" horizontalDpi="180" verticalDpi="180"/>
  <headerFooter alignWithMargins="0" scaleWithDoc="0">
    <oddHeader>&amp;C&amp;"宋体,加粗"&amp;22&amp;A&amp;R
&amp;"宋体,常规"表&amp;"Times New Roman,常规" 4 - 11
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J24"/>
  <sheetViews>
    <sheetView showGridLines="0" zoomScaleSheetLayoutView="60" workbookViewId="0">
      <pane xSplit="2" ySplit="3" topLeftCell="C4" activePane="bottomRight" state="frozenSplit"/>
      <selection/>
      <selection pane="topRight"/>
      <selection pane="bottomLeft"/>
      <selection pane="bottomRight" activeCell="E18" sqref="E18"/>
    </sheetView>
  </sheetViews>
  <sheetFormatPr defaultColWidth="9" defaultRowHeight="15"/>
  <cols>
    <col min="1" max="1" width="8.875" style="2" customWidth="1"/>
    <col min="2" max="2" width="30.625" style="2" customWidth="1"/>
    <col min="3" max="5" width="15.625" style="4" customWidth="1"/>
    <col min="6" max="6" width="15.625" style="326" customWidth="1"/>
    <col min="7" max="7" width="15.625" style="2" customWidth="1"/>
    <col min="8" max="16384" width="9" style="2"/>
  </cols>
  <sheetData>
    <row r="1" ht="20.25" customHeight="1" spans="1:7">
      <c r="A1" s="134" t="e">
        <f>#REF!</f>
        <v>#REF!</v>
      </c>
      <c r="B1" s="134"/>
      <c r="C1" s="134"/>
      <c r="D1" s="134"/>
      <c r="E1" s="134"/>
      <c r="F1" s="134"/>
      <c r="G1" s="134"/>
    </row>
    <row r="2" ht="20.25" customHeight="1" spans="1:8">
      <c r="A2" s="7" t="e">
        <f>#REF!</f>
        <v>#REF!</v>
      </c>
      <c r="B2" s="144"/>
      <c r="C2" s="144"/>
      <c r="D2" s="9"/>
      <c r="E2" s="147"/>
      <c r="F2" s="327"/>
      <c r="G2" s="66" t="e">
        <f>#REF!</f>
        <v>#REF!</v>
      </c>
      <c r="H2" s="4"/>
    </row>
    <row r="3" ht="40.5" customHeight="1" spans="1:7">
      <c r="A3" s="328" t="s">
        <v>142</v>
      </c>
      <c r="B3" s="328" t="s">
        <v>29</v>
      </c>
      <c r="C3" s="329" t="s">
        <v>7</v>
      </c>
      <c r="D3" s="329" t="s">
        <v>8</v>
      </c>
      <c r="E3" s="329" t="s">
        <v>9</v>
      </c>
      <c r="F3" s="330" t="s">
        <v>1098</v>
      </c>
      <c r="G3" s="328" t="s">
        <v>168</v>
      </c>
    </row>
    <row r="4" ht="20.25" customHeight="1" spans="1:7">
      <c r="A4" s="331" t="s">
        <v>1099</v>
      </c>
      <c r="B4" s="75" t="s">
        <v>1100</v>
      </c>
      <c r="C4" s="332">
        <f>'无形资产-土地使用权'!L18</f>
        <v>0</v>
      </c>
      <c r="D4" s="332">
        <f>'无形资产-土地使用权'!M18</f>
        <v>0</v>
      </c>
      <c r="E4" s="332">
        <f>D4-C4</f>
        <v>0</v>
      </c>
      <c r="F4" s="333" t="e">
        <f>E4/C4*100</f>
        <v>#DIV/0!</v>
      </c>
      <c r="G4" s="92"/>
    </row>
    <row r="5" ht="20.25" customHeight="1" spans="1:7">
      <c r="A5" s="331" t="s">
        <v>1101</v>
      </c>
      <c r="B5" s="75" t="s">
        <v>1102</v>
      </c>
      <c r="C5" s="332"/>
      <c r="D5" s="334"/>
      <c r="E5" s="334"/>
      <c r="F5" s="335"/>
      <c r="G5" s="92"/>
    </row>
    <row r="6" ht="20.25" customHeight="1" spans="1:7">
      <c r="A6" s="331" t="s">
        <v>1103</v>
      </c>
      <c r="B6" s="75" t="s">
        <v>1104</v>
      </c>
      <c r="C6" s="332"/>
      <c r="D6" s="334"/>
      <c r="E6" s="334"/>
      <c r="F6" s="335"/>
      <c r="G6" s="92"/>
    </row>
    <row r="7" ht="20.25" customHeight="1" spans="1:7">
      <c r="A7" s="331"/>
      <c r="B7" s="75" t="s">
        <v>1105</v>
      </c>
      <c r="C7" s="332"/>
      <c r="D7" s="334"/>
      <c r="E7" s="334"/>
      <c r="F7" s="335"/>
      <c r="G7" s="92"/>
    </row>
    <row r="8" ht="20.25" customHeight="1" spans="1:7">
      <c r="A8" s="331"/>
      <c r="B8" s="75"/>
      <c r="C8" s="332"/>
      <c r="D8" s="334"/>
      <c r="E8" s="334"/>
      <c r="F8" s="335"/>
      <c r="G8" s="92"/>
    </row>
    <row r="9" ht="20.25" customHeight="1" spans="1:7">
      <c r="A9" s="331"/>
      <c r="B9" s="75"/>
      <c r="C9" s="332"/>
      <c r="D9" s="334"/>
      <c r="E9" s="334"/>
      <c r="F9" s="335"/>
      <c r="G9" s="92"/>
    </row>
    <row r="10" ht="20.25" customHeight="1" spans="1:7">
      <c r="A10" s="331"/>
      <c r="B10" s="75"/>
      <c r="C10" s="332"/>
      <c r="D10" s="334"/>
      <c r="E10" s="334"/>
      <c r="F10" s="335"/>
      <c r="G10" s="92"/>
    </row>
    <row r="11" ht="20.25" customHeight="1" spans="1:7">
      <c r="A11" s="331"/>
      <c r="B11" s="75"/>
      <c r="C11" s="332"/>
      <c r="D11" s="334"/>
      <c r="E11" s="334"/>
      <c r="F11" s="335"/>
      <c r="G11" s="92"/>
    </row>
    <row r="12" ht="20.25" customHeight="1" spans="1:7">
      <c r="A12" s="331"/>
      <c r="B12" s="336"/>
      <c r="C12" s="332"/>
      <c r="D12" s="334"/>
      <c r="E12" s="334"/>
      <c r="F12" s="335"/>
      <c r="G12" s="92"/>
    </row>
    <row r="13" ht="20.25" customHeight="1" spans="1:7">
      <c r="A13" s="331"/>
      <c r="B13" s="336"/>
      <c r="C13" s="332"/>
      <c r="D13" s="334"/>
      <c r="E13" s="334"/>
      <c r="F13" s="335"/>
      <c r="G13" s="92"/>
    </row>
    <row r="14" ht="20.25" customHeight="1" spans="1:8">
      <c r="A14" s="331"/>
      <c r="B14" s="336"/>
      <c r="C14" s="332"/>
      <c r="D14" s="334"/>
      <c r="E14" s="334"/>
      <c r="F14" s="335"/>
      <c r="G14" s="92"/>
      <c r="H14" s="16"/>
    </row>
    <row r="15" ht="20.25" customHeight="1" spans="1:7">
      <c r="A15" s="331"/>
      <c r="B15" s="336"/>
      <c r="C15" s="332"/>
      <c r="D15" s="334"/>
      <c r="E15" s="334"/>
      <c r="F15" s="335"/>
      <c r="G15" s="92"/>
    </row>
    <row r="16" ht="20.25" customHeight="1" spans="1:7">
      <c r="A16" s="337"/>
      <c r="B16" s="336"/>
      <c r="C16" s="332"/>
      <c r="D16" s="334"/>
      <c r="E16" s="334"/>
      <c r="F16" s="335"/>
      <c r="G16" s="92"/>
    </row>
    <row r="17" ht="20.25" customHeight="1" spans="1:7">
      <c r="A17" s="337"/>
      <c r="B17" s="336"/>
      <c r="C17" s="332"/>
      <c r="D17" s="334"/>
      <c r="E17" s="334"/>
      <c r="F17" s="335"/>
      <c r="G17" s="92"/>
    </row>
    <row r="18" ht="20.25" customHeight="1" spans="1:10">
      <c r="A18" s="338" t="s">
        <v>1086</v>
      </c>
      <c r="B18" s="339"/>
      <c r="C18" s="340">
        <f>SUM(C4:C17)</f>
        <v>0</v>
      </c>
      <c r="D18" s="341">
        <f>SUM(D4:D17)</f>
        <v>0</v>
      </c>
      <c r="E18" s="342">
        <f>SUM(E4:E17)</f>
        <v>0</v>
      </c>
      <c r="F18" s="343" t="e">
        <f>SUM(F4:F17)</f>
        <v>#DIV/0!</v>
      </c>
      <c r="G18" s="344"/>
      <c r="J18" s="16"/>
    </row>
    <row r="19" ht="20.25" customHeight="1" spans="1:7">
      <c r="A19" s="338" t="s">
        <v>1106</v>
      </c>
      <c r="B19" s="339"/>
      <c r="C19" s="332"/>
      <c r="D19" s="334"/>
      <c r="E19" s="334"/>
      <c r="F19" s="335"/>
      <c r="G19" s="92"/>
    </row>
    <row r="20" ht="20.25" customHeight="1" spans="1:7">
      <c r="A20" s="338" t="s">
        <v>1086</v>
      </c>
      <c r="B20" s="339"/>
      <c r="C20" s="332"/>
      <c r="D20" s="334"/>
      <c r="E20" s="334"/>
      <c r="F20" s="335"/>
      <c r="G20" s="92"/>
    </row>
    <row r="21" ht="20.25" customHeight="1" spans="1:9">
      <c r="A21" s="171"/>
      <c r="B21" s="171"/>
      <c r="C21" s="147"/>
      <c r="D21" s="147"/>
      <c r="E21" s="345" t="e">
        <f>#REF!</f>
        <v>#REF!</v>
      </c>
      <c r="F21" s="345"/>
      <c r="G21" s="345"/>
      <c r="I21" s="134"/>
    </row>
    <row r="22" ht="20.25" customHeight="1" spans="1:7">
      <c r="A22" s="171"/>
      <c r="B22" s="171"/>
      <c r="C22" s="147"/>
      <c r="D22" s="147"/>
      <c r="E22" s="147"/>
      <c r="F22" s="327"/>
      <c r="G22" s="171"/>
    </row>
    <row r="23" ht="20.25" customHeight="1" spans="1:7">
      <c r="A23" s="171"/>
      <c r="B23" s="171"/>
      <c r="C23" s="147"/>
      <c r="D23" s="147"/>
      <c r="E23" s="147"/>
      <c r="F23" s="327"/>
      <c r="G23" s="171"/>
    </row>
    <row r="24" ht="20.25" customHeight="1" spans="1:8">
      <c r="A24" s="171"/>
      <c r="B24" s="171"/>
      <c r="C24" s="147"/>
      <c r="D24" s="147"/>
      <c r="E24" s="147"/>
      <c r="F24" s="327"/>
      <c r="G24" s="171"/>
      <c r="H24" s="134"/>
    </row>
  </sheetData>
  <mergeCells count="5">
    <mergeCell ref="A1:G1"/>
    <mergeCell ref="A18:B18"/>
    <mergeCell ref="A19:B19"/>
    <mergeCell ref="A20:B20"/>
    <mergeCell ref="E21:G21"/>
  </mergeCells>
  <printOptions horizontalCentered="1" verticalCentered="1"/>
  <pageMargins left="0.511811023622047" right="0.511811023622047" top="1.63" bottom="0.393700787401575" header="0.748031496062992" footer="0.511811023622047"/>
  <pageSetup paperSize="9" orientation="landscape" horizontalDpi="180" verticalDpi="180"/>
  <headerFooter alignWithMargins="0" scaleWithDoc="0">
    <oddHeader>&amp;C&amp;"宋体,加粗"&amp;22无形资产评估汇总表&amp;R
&amp;"宋体,常规"４－１２&amp;"Times New Roman,常规"
&amp;"宋体,常规"　</oddHeader>
  </headerFooter>
  <colBreaks count="1" manualBreakCount="1">
    <brk id="7" max="65535" man="1"/>
  </colBreaks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5"/>
  <sheetViews>
    <sheetView zoomScaleSheetLayoutView="60" workbookViewId="0">
      <selection activeCell="A5" sqref="A5:M7"/>
    </sheetView>
  </sheetViews>
  <sheetFormatPr defaultColWidth="9" defaultRowHeight="15.75"/>
  <cols>
    <col min="1" max="1" width="3.375" customWidth="1"/>
    <col min="2" max="2" width="18.75" customWidth="1"/>
    <col min="3" max="3" width="14.5" customWidth="1"/>
    <col min="5" max="5" width="5.125" customWidth="1"/>
    <col min="6" max="6" width="4.75" customWidth="1"/>
    <col min="7" max="7" width="5" customWidth="1"/>
    <col min="8" max="8" width="4.5" customWidth="1"/>
    <col min="9" max="9" width="8.75" customWidth="1"/>
    <col min="10" max="10" width="6.875" customWidth="1"/>
    <col min="11" max="11" width="8.125" customWidth="1"/>
    <col min="12" max="13" width="10.875" style="306" customWidth="1"/>
    <col min="14" max="14" width="6.25" customWidth="1"/>
    <col min="15" max="15" width="6" customWidth="1"/>
    <col min="16" max="16" width="6.125" customWidth="1"/>
  </cols>
  <sheetData>
    <row r="1" ht="20.25" customHeight="1" spans="1:25">
      <c r="A1" s="278"/>
      <c r="B1" s="278"/>
      <c r="C1" s="278"/>
      <c r="D1" s="278"/>
      <c r="E1" s="307" t="e">
        <f>#REF!</f>
        <v>#REF!</v>
      </c>
      <c r="F1" s="307"/>
      <c r="G1" s="307"/>
      <c r="H1" s="307"/>
      <c r="I1" s="307"/>
      <c r="J1" s="307"/>
      <c r="K1" s="307"/>
      <c r="L1" s="307"/>
      <c r="N1" s="278"/>
      <c r="O1" s="278"/>
      <c r="Q1" s="302"/>
      <c r="R1" s="302"/>
      <c r="S1" s="302"/>
      <c r="T1" s="302"/>
      <c r="U1" s="302"/>
      <c r="V1" s="302"/>
      <c r="W1" s="302"/>
      <c r="X1" s="302"/>
      <c r="Y1" s="302"/>
    </row>
    <row r="2" ht="20.25" customHeight="1" spans="1:25">
      <c r="A2" s="278" t="e">
        <f>#REF!</f>
        <v>#REF!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N2" s="313" t="e">
        <f>#REF!</f>
        <v>#REF!</v>
      </c>
      <c r="O2" s="313"/>
      <c r="P2" s="313"/>
      <c r="Q2" s="302"/>
      <c r="R2" s="302"/>
      <c r="S2" s="302"/>
      <c r="T2" s="302"/>
      <c r="U2" s="302"/>
      <c r="V2" s="302"/>
      <c r="W2" s="302"/>
      <c r="X2" s="302"/>
      <c r="Y2" s="302"/>
    </row>
    <row r="3" s="305" customFormat="1" ht="20.25" customHeight="1" spans="1:25">
      <c r="A3" s="308" t="s">
        <v>28</v>
      </c>
      <c r="B3" s="308" t="s">
        <v>382</v>
      </c>
      <c r="C3" s="308" t="s">
        <v>383</v>
      </c>
      <c r="D3" s="308" t="s">
        <v>385</v>
      </c>
      <c r="E3" s="308" t="s">
        <v>386</v>
      </c>
      <c r="F3" s="308" t="s">
        <v>387</v>
      </c>
      <c r="G3" s="308" t="s">
        <v>388</v>
      </c>
      <c r="H3" s="308" t="s">
        <v>389</v>
      </c>
      <c r="I3" s="308" t="s">
        <v>390</v>
      </c>
      <c r="J3" s="308" t="s">
        <v>1107</v>
      </c>
      <c r="K3" s="308" t="s">
        <v>296</v>
      </c>
      <c r="L3" s="314" t="s">
        <v>186</v>
      </c>
      <c r="M3" s="314" t="s">
        <v>143</v>
      </c>
      <c r="N3" s="310" t="s">
        <v>9</v>
      </c>
      <c r="O3" s="315" t="s">
        <v>403</v>
      </c>
      <c r="P3" s="310" t="s">
        <v>168</v>
      </c>
      <c r="Q3" s="325"/>
      <c r="R3" s="325"/>
      <c r="S3" s="325"/>
      <c r="T3" s="325"/>
      <c r="U3" s="325"/>
      <c r="V3" s="325"/>
      <c r="W3" s="325"/>
      <c r="X3" s="325"/>
      <c r="Y3" s="325"/>
    </row>
    <row r="4" s="305" customFormat="1" ht="20.25" customHeight="1" spans="1:25">
      <c r="A4" s="309"/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16"/>
      <c r="M4" s="316"/>
      <c r="N4" s="310"/>
      <c r="O4" s="315"/>
      <c r="P4" s="310"/>
      <c r="Q4" s="325"/>
      <c r="R4" s="325"/>
      <c r="S4" s="325"/>
      <c r="T4" s="325"/>
      <c r="U4" s="325"/>
      <c r="V4" s="325"/>
      <c r="W4" s="325"/>
      <c r="X4" s="325"/>
      <c r="Y4" s="325"/>
    </row>
    <row r="5" s="296" customFormat="1" ht="23.25" customHeight="1" spans="1:25">
      <c r="A5" s="310"/>
      <c r="B5" s="311"/>
      <c r="C5" s="311"/>
      <c r="D5" s="311"/>
      <c r="E5" s="312"/>
      <c r="F5" s="312"/>
      <c r="G5" s="312"/>
      <c r="H5" s="312"/>
      <c r="I5" s="312"/>
      <c r="J5" s="317"/>
      <c r="K5" s="311"/>
      <c r="L5" s="318"/>
      <c r="M5" s="318"/>
      <c r="N5" s="311"/>
      <c r="O5" s="311"/>
      <c r="P5" s="311"/>
      <c r="Q5" s="302"/>
      <c r="R5" s="302"/>
      <c r="S5" s="302"/>
      <c r="T5" s="302"/>
      <c r="U5" s="302"/>
      <c r="V5" s="302"/>
      <c r="W5" s="302"/>
      <c r="X5" s="302"/>
      <c r="Y5" s="302"/>
    </row>
    <row r="6" s="296" customFormat="1" ht="23.25" customHeight="1" spans="1:25">
      <c r="A6" s="310"/>
      <c r="B6" s="311"/>
      <c r="C6" s="311"/>
      <c r="D6" s="311"/>
      <c r="E6" s="312"/>
      <c r="F6" s="312"/>
      <c r="G6" s="312"/>
      <c r="H6" s="312"/>
      <c r="I6" s="312"/>
      <c r="J6" s="319"/>
      <c r="K6" s="272"/>
      <c r="L6" s="320"/>
      <c r="M6" s="321"/>
      <c r="N6" s="272"/>
      <c r="O6" s="272"/>
      <c r="P6" s="272"/>
      <c r="Q6" s="302"/>
      <c r="R6" s="302"/>
      <c r="S6" s="302"/>
      <c r="T6" s="302"/>
      <c r="U6" s="302"/>
      <c r="V6" s="302"/>
      <c r="W6" s="302"/>
      <c r="X6" s="302"/>
      <c r="Y6" s="302"/>
    </row>
    <row r="7" s="296" customFormat="1" ht="23.25" customHeight="1" spans="1:25">
      <c r="A7" s="272"/>
      <c r="B7" s="272"/>
      <c r="C7" s="272"/>
      <c r="D7" s="272"/>
      <c r="E7" s="272"/>
      <c r="F7" s="272"/>
      <c r="G7" s="272"/>
      <c r="H7" s="272"/>
      <c r="I7" s="272"/>
      <c r="J7" s="272"/>
      <c r="K7" s="272"/>
      <c r="L7" s="320"/>
      <c r="M7" s="320"/>
      <c r="N7" s="272"/>
      <c r="O7" s="272"/>
      <c r="P7" s="272"/>
      <c r="Q7" s="302"/>
      <c r="R7" s="302"/>
      <c r="S7" s="302"/>
      <c r="T7" s="302"/>
      <c r="U7" s="302"/>
      <c r="V7" s="302"/>
      <c r="W7" s="302"/>
      <c r="X7" s="302"/>
      <c r="Y7" s="302"/>
    </row>
    <row r="8" s="296" customFormat="1" ht="23.25" customHeight="1" spans="1:25">
      <c r="A8" s="272"/>
      <c r="B8" s="272"/>
      <c r="C8" s="272"/>
      <c r="D8" s="272"/>
      <c r="E8" s="272"/>
      <c r="F8" s="272"/>
      <c r="G8" s="272"/>
      <c r="H8" s="272"/>
      <c r="I8" s="272"/>
      <c r="J8" s="272"/>
      <c r="K8" s="272"/>
      <c r="L8" s="320"/>
      <c r="M8" s="320"/>
      <c r="N8" s="272"/>
      <c r="O8" s="272"/>
      <c r="P8" s="272"/>
      <c r="Q8" s="302"/>
      <c r="R8" s="302"/>
      <c r="S8" s="302"/>
      <c r="T8" s="302"/>
      <c r="U8" s="302"/>
      <c r="V8" s="302"/>
      <c r="W8" s="302"/>
      <c r="X8" s="302"/>
      <c r="Y8" s="302"/>
    </row>
    <row r="9" s="296" customFormat="1" ht="23.25" customHeight="1" spans="1:25">
      <c r="A9" s="272"/>
      <c r="B9" s="272"/>
      <c r="C9" s="272"/>
      <c r="D9" s="272"/>
      <c r="E9" s="272"/>
      <c r="F9" s="272"/>
      <c r="G9" s="272"/>
      <c r="H9" s="272"/>
      <c r="I9" s="272"/>
      <c r="J9" s="272"/>
      <c r="K9" s="272"/>
      <c r="L9" s="320"/>
      <c r="M9" s="320"/>
      <c r="N9" s="272"/>
      <c r="O9" s="272"/>
      <c r="P9" s="272"/>
      <c r="Q9" s="302"/>
      <c r="R9" s="302"/>
      <c r="S9" s="302"/>
      <c r="T9" s="302"/>
      <c r="U9" s="302"/>
      <c r="V9" s="302"/>
      <c r="W9" s="302"/>
      <c r="X9" s="302"/>
      <c r="Y9" s="302"/>
    </row>
    <row r="10" s="296" customFormat="1" ht="23.25" customHeight="1" spans="1:25">
      <c r="A10" s="272"/>
      <c r="B10" s="272"/>
      <c r="C10" s="272"/>
      <c r="D10" s="272"/>
      <c r="E10" s="272"/>
      <c r="F10" s="272"/>
      <c r="G10" s="272"/>
      <c r="H10" s="272"/>
      <c r="I10" s="272"/>
      <c r="J10" s="272"/>
      <c r="K10" s="272"/>
      <c r="L10" s="320"/>
      <c r="M10" s="320"/>
      <c r="N10" s="272"/>
      <c r="O10" s="272"/>
      <c r="P10" s="272"/>
      <c r="Q10" s="302"/>
      <c r="R10" s="302"/>
      <c r="S10" s="302"/>
      <c r="T10" s="302"/>
      <c r="U10" s="302"/>
      <c r="V10" s="302"/>
      <c r="W10" s="302"/>
      <c r="X10" s="302"/>
      <c r="Y10" s="302"/>
    </row>
    <row r="11" s="296" customFormat="1" ht="23.25" customHeight="1" spans="1:25">
      <c r="A11" s="272"/>
      <c r="B11" s="272"/>
      <c r="C11" s="272"/>
      <c r="D11" s="272"/>
      <c r="E11" s="272"/>
      <c r="F11" s="272"/>
      <c r="G11" s="272"/>
      <c r="H11" s="272"/>
      <c r="I11" s="272"/>
      <c r="J11" s="272"/>
      <c r="K11" s="272"/>
      <c r="L11" s="320"/>
      <c r="M11" s="320"/>
      <c r="N11" s="272"/>
      <c r="O11" s="272"/>
      <c r="P11" s="272"/>
      <c r="Q11" s="302"/>
      <c r="R11" s="302"/>
      <c r="S11" s="302"/>
      <c r="T11" s="302"/>
      <c r="U11" s="302"/>
      <c r="V11" s="302"/>
      <c r="W11" s="302"/>
      <c r="X11" s="302"/>
      <c r="Y11" s="302"/>
    </row>
    <row r="12" s="296" customFormat="1" ht="23.25" customHeight="1" spans="1:25">
      <c r="A12" s="272"/>
      <c r="B12" s="272"/>
      <c r="C12" s="272"/>
      <c r="D12" s="272"/>
      <c r="E12" s="272"/>
      <c r="F12" s="272"/>
      <c r="G12" s="272"/>
      <c r="H12" s="272"/>
      <c r="I12" s="272"/>
      <c r="J12" s="272"/>
      <c r="K12" s="272"/>
      <c r="L12" s="320"/>
      <c r="M12" s="320"/>
      <c r="N12" s="272"/>
      <c r="O12" s="272"/>
      <c r="P12" s="272"/>
      <c r="Q12" s="302"/>
      <c r="R12" s="302"/>
      <c r="S12" s="302"/>
      <c r="T12" s="302"/>
      <c r="U12" s="302"/>
      <c r="V12" s="302"/>
      <c r="W12" s="302"/>
      <c r="X12" s="302"/>
      <c r="Y12" s="302"/>
    </row>
    <row r="13" s="296" customFormat="1" ht="23.25" customHeight="1" spans="1:25">
      <c r="A13" s="272"/>
      <c r="B13" s="272"/>
      <c r="C13" s="272"/>
      <c r="D13" s="272"/>
      <c r="E13" s="272"/>
      <c r="F13" s="272"/>
      <c r="G13" s="272"/>
      <c r="H13" s="272"/>
      <c r="I13" s="272"/>
      <c r="J13" s="272"/>
      <c r="K13" s="272"/>
      <c r="L13" s="320"/>
      <c r="M13" s="320"/>
      <c r="N13" s="272"/>
      <c r="O13" s="272"/>
      <c r="P13" s="272"/>
      <c r="Q13" s="302"/>
      <c r="R13" s="302"/>
      <c r="S13" s="302"/>
      <c r="T13" s="302"/>
      <c r="U13" s="302"/>
      <c r="V13" s="302"/>
      <c r="W13" s="302"/>
      <c r="X13" s="302"/>
      <c r="Y13" s="302"/>
    </row>
    <row r="14" s="296" customFormat="1" ht="23.25" customHeight="1" spans="1:25">
      <c r="A14" s="272"/>
      <c r="B14" s="272"/>
      <c r="C14" s="272"/>
      <c r="D14" s="272"/>
      <c r="E14" s="272"/>
      <c r="F14" s="272"/>
      <c r="G14" s="272"/>
      <c r="H14" s="272"/>
      <c r="I14" s="272"/>
      <c r="J14" s="272"/>
      <c r="K14" s="272"/>
      <c r="L14" s="320"/>
      <c r="M14" s="320"/>
      <c r="N14" s="272"/>
      <c r="O14" s="272"/>
      <c r="P14" s="272"/>
      <c r="Q14" s="302"/>
      <c r="R14" s="302"/>
      <c r="S14" s="302"/>
      <c r="T14" s="302"/>
      <c r="U14" s="302"/>
      <c r="V14" s="302"/>
      <c r="W14" s="302"/>
      <c r="X14" s="302"/>
      <c r="Y14" s="302"/>
    </row>
    <row r="15" s="296" customFormat="1" ht="23.25" customHeight="1" spans="1:25">
      <c r="A15" s="272"/>
      <c r="B15" s="272"/>
      <c r="C15" s="272"/>
      <c r="D15" s="272"/>
      <c r="E15" s="272"/>
      <c r="F15" s="272"/>
      <c r="G15" s="272"/>
      <c r="H15" s="272"/>
      <c r="I15" s="272"/>
      <c r="J15" s="272"/>
      <c r="K15" s="272"/>
      <c r="L15" s="320"/>
      <c r="M15" s="320"/>
      <c r="N15" s="272"/>
      <c r="O15" s="272"/>
      <c r="P15" s="272"/>
      <c r="Q15" s="302"/>
      <c r="R15" s="302"/>
      <c r="S15" s="302"/>
      <c r="T15" s="302"/>
      <c r="U15" s="302"/>
      <c r="V15" s="302"/>
      <c r="W15" s="302"/>
      <c r="X15" s="302"/>
      <c r="Y15" s="302"/>
    </row>
    <row r="16" s="296" customFormat="1" ht="23.25" customHeight="1" spans="1:25">
      <c r="A16" s="272"/>
      <c r="B16" s="272"/>
      <c r="C16" s="272"/>
      <c r="D16" s="272"/>
      <c r="E16" s="272"/>
      <c r="F16" s="272"/>
      <c r="G16" s="272"/>
      <c r="H16" s="272"/>
      <c r="I16" s="272"/>
      <c r="J16" s="272"/>
      <c r="K16" s="272"/>
      <c r="L16" s="320"/>
      <c r="M16" s="320"/>
      <c r="N16" s="272"/>
      <c r="O16" s="272"/>
      <c r="P16" s="272"/>
      <c r="Q16" s="302"/>
      <c r="R16" s="302"/>
      <c r="S16" s="302"/>
      <c r="T16" s="302"/>
      <c r="U16" s="302"/>
      <c r="V16" s="302"/>
      <c r="W16" s="302"/>
      <c r="X16" s="302"/>
      <c r="Y16" s="302"/>
    </row>
    <row r="17" s="296" customFormat="1" ht="23.25" customHeight="1" spans="1:25">
      <c r="A17" s="272"/>
      <c r="B17" s="272"/>
      <c r="C17" s="272"/>
      <c r="D17" s="272"/>
      <c r="E17" s="272"/>
      <c r="F17" s="272"/>
      <c r="G17" s="272"/>
      <c r="H17" s="272"/>
      <c r="I17" s="272"/>
      <c r="J17" s="272"/>
      <c r="K17" s="272"/>
      <c r="L17" s="320"/>
      <c r="M17" s="320"/>
      <c r="N17" s="272"/>
      <c r="O17" s="272"/>
      <c r="P17" s="272"/>
      <c r="Q17" s="302"/>
      <c r="R17" s="302"/>
      <c r="S17" s="302"/>
      <c r="T17" s="302"/>
      <c r="U17" s="302"/>
      <c r="V17" s="302"/>
      <c r="W17" s="302"/>
      <c r="X17" s="302"/>
      <c r="Y17" s="302"/>
    </row>
    <row r="18" s="296" customFormat="1" ht="23.25" customHeight="1" spans="1:25">
      <c r="A18" s="273" t="s">
        <v>180</v>
      </c>
      <c r="B18" s="299"/>
      <c r="C18" s="299"/>
      <c r="D18" s="274"/>
      <c r="E18" s="272"/>
      <c r="F18" s="272"/>
      <c r="G18" s="272"/>
      <c r="H18" s="272"/>
      <c r="I18" s="272"/>
      <c r="J18" s="272"/>
      <c r="K18" s="272"/>
      <c r="L18" s="322">
        <f>SUM(L5:L17)</f>
        <v>0</v>
      </c>
      <c r="M18" s="322">
        <f>SUM(M5:M17)</f>
        <v>0</v>
      </c>
      <c r="N18" s="272"/>
      <c r="O18" s="272"/>
      <c r="P18" s="272"/>
      <c r="Q18" s="302"/>
      <c r="R18" s="302"/>
      <c r="S18" s="302"/>
      <c r="T18" s="302"/>
      <c r="U18" s="302"/>
      <c r="V18" s="302"/>
      <c r="W18" s="302"/>
      <c r="X18" s="302"/>
      <c r="Y18" s="302"/>
    </row>
    <row r="19" ht="20.25" customHeight="1" spans="1:24">
      <c r="A19" s="278" t="e">
        <f>#REF!</f>
        <v>#REF!</v>
      </c>
      <c r="B19" s="278"/>
      <c r="C19" s="278"/>
      <c r="D19" s="278"/>
      <c r="E19" s="278"/>
      <c r="F19" s="278"/>
      <c r="G19" s="278"/>
      <c r="H19" s="278"/>
      <c r="I19" s="278"/>
      <c r="J19" s="278"/>
      <c r="K19" s="278"/>
      <c r="L19" s="323" t="e">
        <f>#REF!</f>
        <v>#REF!</v>
      </c>
      <c r="M19" s="323"/>
      <c r="N19" s="323"/>
      <c r="O19" s="323"/>
      <c r="P19" s="278"/>
      <c r="Q19" s="302"/>
      <c r="R19" s="302"/>
      <c r="S19" s="302"/>
      <c r="T19" s="302"/>
      <c r="U19" s="302"/>
      <c r="V19" s="302"/>
      <c r="W19" s="302"/>
      <c r="X19" s="302"/>
    </row>
    <row r="20" ht="20.25" customHeight="1" spans="1:24">
      <c r="A20" s="278" t="e">
        <f>#REF!</f>
        <v>#REF!</v>
      </c>
      <c r="B20" s="278"/>
      <c r="C20" s="278"/>
      <c r="D20" s="278"/>
      <c r="E20" s="278"/>
      <c r="F20" s="278"/>
      <c r="G20" s="278"/>
      <c r="H20" s="278"/>
      <c r="I20" s="278"/>
      <c r="J20" s="278"/>
      <c r="K20" s="278"/>
      <c r="N20" s="278"/>
      <c r="O20" s="278"/>
      <c r="P20" s="278"/>
      <c r="Q20" s="302"/>
      <c r="R20" s="302"/>
      <c r="S20" s="302"/>
      <c r="T20" s="302"/>
      <c r="U20" s="302"/>
      <c r="V20" s="302"/>
      <c r="W20" s="302"/>
      <c r="X20" s="302"/>
    </row>
    <row r="21" s="302" customFormat="1" ht="20.25" customHeight="1" spans="1:16">
      <c r="A21" s="301"/>
      <c r="B21" s="301"/>
      <c r="C21" s="301"/>
      <c r="D21" s="301"/>
      <c r="E21" s="301"/>
      <c r="F21" s="301"/>
      <c r="G21" s="301"/>
      <c r="H21" s="301"/>
      <c r="I21" s="301"/>
      <c r="J21" s="301"/>
      <c r="K21" s="301"/>
      <c r="L21" s="324"/>
      <c r="M21" s="324"/>
      <c r="N21" s="301"/>
      <c r="O21" s="301"/>
      <c r="P21" s="301"/>
    </row>
    <row r="22" s="302" customFormat="1" ht="20.25" customHeight="1" spans="1:16">
      <c r="A22" s="301"/>
      <c r="B22" s="301"/>
      <c r="C22" s="301"/>
      <c r="D22" s="301"/>
      <c r="E22" s="301"/>
      <c r="F22" s="301"/>
      <c r="G22" s="301"/>
      <c r="H22" s="301"/>
      <c r="I22" s="301"/>
      <c r="J22" s="301"/>
      <c r="K22" s="301"/>
      <c r="L22" s="324"/>
      <c r="M22" s="324"/>
      <c r="N22" s="301"/>
      <c r="O22" s="301"/>
      <c r="P22" s="301"/>
    </row>
    <row r="23" s="302" customFormat="1" spans="1:16">
      <c r="A23" s="301"/>
      <c r="B23" s="301"/>
      <c r="C23" s="301"/>
      <c r="D23" s="301"/>
      <c r="E23" s="301"/>
      <c r="F23" s="301"/>
      <c r="G23" s="301"/>
      <c r="H23" s="301"/>
      <c r="I23" s="301"/>
      <c r="J23" s="301"/>
      <c r="K23" s="301"/>
      <c r="L23" s="324"/>
      <c r="M23" s="324"/>
      <c r="N23" s="301"/>
      <c r="O23" s="301"/>
      <c r="P23" s="301"/>
    </row>
    <row r="24" s="302" customFormat="1" spans="12:13">
      <c r="L24" s="324"/>
      <c r="M24" s="324"/>
    </row>
    <row r="25" s="302" customFormat="1" spans="12:13">
      <c r="L25" s="324"/>
      <c r="M25" s="324"/>
    </row>
    <row r="26" s="302" customFormat="1" spans="12:13">
      <c r="L26" s="324"/>
      <c r="M26" s="324"/>
    </row>
    <row r="27" s="302" customFormat="1" spans="12:13">
      <c r="L27" s="324"/>
      <c r="M27" s="324"/>
    </row>
    <row r="28" s="302" customFormat="1" spans="12:13">
      <c r="L28" s="324"/>
      <c r="M28" s="324"/>
    </row>
    <row r="29" s="302" customFormat="1" spans="12:13">
      <c r="L29" s="324"/>
      <c r="M29" s="324"/>
    </row>
    <row r="30" s="302" customFormat="1" spans="12:13">
      <c r="L30" s="324"/>
      <c r="M30" s="324"/>
    </row>
    <row r="31" s="302" customFormat="1" spans="12:13">
      <c r="L31" s="324"/>
      <c r="M31" s="324"/>
    </row>
    <row r="32" s="302" customFormat="1" spans="12:13">
      <c r="L32" s="324"/>
      <c r="M32" s="324"/>
    </row>
    <row r="33" s="302" customFormat="1" spans="12:13">
      <c r="L33" s="324"/>
      <c r="M33" s="324"/>
    </row>
    <row r="34" s="302" customFormat="1" spans="12:13">
      <c r="L34" s="324"/>
      <c r="M34" s="324"/>
    </row>
    <row r="35" s="302" customFormat="1" spans="12:13">
      <c r="L35" s="324"/>
      <c r="M35" s="324"/>
    </row>
  </sheetData>
  <mergeCells count="20">
    <mergeCell ref="E1:L1"/>
    <mergeCell ref="N2:P2"/>
    <mergeCell ref="A18:D18"/>
    <mergeCell ref="L19:O19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</mergeCells>
  <pageMargins left="0.47244094488189" right="0.393700787401575" top="1.63" bottom="0.433070866141732" header="1.12" footer="0.708661417322835"/>
  <pageSetup paperSize="9" orientation="landscape" horizontalDpi="600" verticalDpi="600"/>
  <headerFooter alignWithMargins="0" scaleWithDoc="0">
    <oddHeader>&amp;C&amp;"宋体,加粗"&amp;22无形资产—土地使用权评估明细表&amp;R&amp;"宋体,常规"
表&amp;"Times New Roman,常规" 4 - 12 - 1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"/>
  <sheetViews>
    <sheetView zoomScaleSheetLayoutView="60" workbookViewId="0">
      <selection activeCell="Q3" sqref="Q3"/>
    </sheetView>
  </sheetViews>
  <sheetFormatPr defaultColWidth="9" defaultRowHeight="15.75"/>
  <cols>
    <col min="1" max="1" width="4.625" customWidth="1"/>
    <col min="2" max="2" width="15.625" customWidth="1"/>
    <col min="3" max="3" width="12.625" customWidth="1"/>
    <col min="4" max="4" width="6.125" customWidth="1"/>
    <col min="6" max="6" width="7" customWidth="1"/>
    <col min="7" max="7" width="8.875" customWidth="1"/>
    <col min="8" max="8" width="10.125" customWidth="1"/>
    <col min="9" max="12" width="9.625" customWidth="1"/>
    <col min="13" max="13" width="6.875" customWidth="1"/>
    <col min="14" max="14" width="7.25" customWidth="1"/>
  </cols>
  <sheetData>
    <row r="1" ht="20.25" customHeight="1" spans="1:15">
      <c r="A1" s="277" t="e">
        <f>#REF!</f>
        <v>#REF!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8"/>
    </row>
    <row r="2" ht="20.25" customHeight="1" spans="1:33">
      <c r="A2" s="278" t="e">
        <f>#REF!</f>
        <v>#REF!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9" t="e">
        <f>#REF!</f>
        <v>#REF!</v>
      </c>
      <c r="M2" s="279"/>
      <c r="N2" s="279"/>
      <c r="O2" s="301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302"/>
      <c r="AA2" s="302"/>
      <c r="AB2" s="302"/>
      <c r="AC2" s="302"/>
      <c r="AD2" s="302"/>
      <c r="AE2" s="302"/>
      <c r="AF2" s="302"/>
      <c r="AG2" s="302"/>
    </row>
    <row r="3" s="295" customFormat="1" ht="20.25" customHeight="1" spans="1:33">
      <c r="A3" s="297" t="s">
        <v>28</v>
      </c>
      <c r="B3" s="297" t="s">
        <v>1108</v>
      </c>
      <c r="C3" s="297" t="s">
        <v>1109</v>
      </c>
      <c r="D3" s="297" t="s">
        <v>1110</v>
      </c>
      <c r="E3" s="297" t="s">
        <v>386</v>
      </c>
      <c r="F3" s="297" t="s">
        <v>1111</v>
      </c>
      <c r="G3" s="297" t="s">
        <v>1112</v>
      </c>
      <c r="H3" s="297" t="s">
        <v>1113</v>
      </c>
      <c r="I3" s="297" t="s">
        <v>296</v>
      </c>
      <c r="J3" s="297" t="s">
        <v>186</v>
      </c>
      <c r="K3" s="297" t="s">
        <v>143</v>
      </c>
      <c r="L3" s="297" t="s">
        <v>9</v>
      </c>
      <c r="M3" s="297" t="s">
        <v>187</v>
      </c>
      <c r="N3" s="297" t="s">
        <v>168</v>
      </c>
      <c r="O3" s="303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4"/>
      <c r="AC3" s="304"/>
      <c r="AD3" s="304"/>
      <c r="AE3" s="304"/>
      <c r="AF3" s="304"/>
      <c r="AG3" s="304"/>
    </row>
    <row r="4" s="295" customFormat="1" ht="20.25" customHeight="1" spans="1:33">
      <c r="A4" s="298"/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303"/>
      <c r="P4" s="304"/>
      <c r="Q4" s="304"/>
      <c r="R4" s="304"/>
      <c r="S4" s="304"/>
      <c r="T4" s="304"/>
      <c r="U4" s="304"/>
      <c r="V4" s="304"/>
      <c r="W4" s="304"/>
      <c r="X4" s="304"/>
      <c r="Y4" s="304"/>
      <c r="Z4" s="304"/>
      <c r="AA4" s="304"/>
      <c r="AB4" s="304"/>
      <c r="AC4" s="304"/>
      <c r="AD4" s="304"/>
      <c r="AE4" s="304"/>
      <c r="AF4" s="304"/>
      <c r="AG4" s="304"/>
    </row>
    <row r="5" s="296" customFormat="1" ht="20.25" customHeight="1" spans="1:33">
      <c r="A5" s="272"/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301"/>
      <c r="P5" s="302"/>
      <c r="Q5" s="302"/>
      <c r="R5" s="302"/>
      <c r="S5" s="302"/>
      <c r="T5" s="302"/>
      <c r="U5" s="302"/>
      <c r="V5" s="302"/>
      <c r="W5" s="302"/>
      <c r="X5" s="302"/>
      <c r="Y5" s="302"/>
      <c r="Z5" s="302"/>
      <c r="AA5" s="302"/>
      <c r="AB5" s="302"/>
      <c r="AC5" s="302"/>
      <c r="AD5" s="302"/>
      <c r="AE5" s="302"/>
      <c r="AF5" s="302"/>
      <c r="AG5" s="302"/>
    </row>
    <row r="6" s="296" customFormat="1" ht="20.25" customHeight="1" spans="1:33">
      <c r="A6" s="272"/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301"/>
      <c r="P6" s="302"/>
      <c r="Q6" s="302"/>
      <c r="R6" s="302"/>
      <c r="S6" s="302"/>
      <c r="T6" s="302"/>
      <c r="U6" s="302"/>
      <c r="V6" s="302"/>
      <c r="W6" s="302"/>
      <c r="X6" s="302"/>
      <c r="Y6" s="302"/>
      <c r="Z6" s="302"/>
      <c r="AA6" s="302"/>
      <c r="AB6" s="302"/>
      <c r="AC6" s="302"/>
      <c r="AD6" s="302"/>
      <c r="AE6" s="302"/>
      <c r="AF6" s="302"/>
      <c r="AG6" s="302"/>
    </row>
    <row r="7" s="296" customFormat="1" ht="20.25" customHeight="1" spans="1:33">
      <c r="A7" s="272"/>
      <c r="B7" s="272"/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272"/>
      <c r="N7" s="272"/>
      <c r="O7" s="301"/>
      <c r="P7" s="302"/>
      <c r="Q7" s="302"/>
      <c r="R7" s="302"/>
      <c r="S7" s="302"/>
      <c r="T7" s="302"/>
      <c r="U7" s="302"/>
      <c r="V7" s="302"/>
      <c r="W7" s="302"/>
      <c r="X7" s="302"/>
      <c r="Y7" s="302"/>
      <c r="Z7" s="302"/>
      <c r="AA7" s="302"/>
      <c r="AB7" s="302"/>
      <c r="AC7" s="302"/>
      <c r="AD7" s="302"/>
      <c r="AE7" s="302"/>
      <c r="AF7" s="302"/>
      <c r="AG7" s="302"/>
    </row>
    <row r="8" s="296" customFormat="1" ht="20.25" customHeight="1" spans="1:33">
      <c r="A8" s="272"/>
      <c r="B8" s="272"/>
      <c r="C8" s="272"/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/>
      <c r="O8" s="301"/>
      <c r="P8" s="302"/>
      <c r="Q8" s="302"/>
      <c r="R8" s="302"/>
      <c r="S8" s="302"/>
      <c r="T8" s="302"/>
      <c r="U8" s="302"/>
      <c r="V8" s="302"/>
      <c r="W8" s="302"/>
      <c r="X8" s="302"/>
      <c r="Y8" s="302"/>
      <c r="Z8" s="302"/>
      <c r="AA8" s="302"/>
      <c r="AB8" s="302"/>
      <c r="AC8" s="302"/>
      <c r="AD8" s="302"/>
      <c r="AE8" s="302"/>
      <c r="AF8" s="302"/>
      <c r="AG8" s="302"/>
    </row>
    <row r="9" s="296" customFormat="1" ht="20.25" customHeight="1" spans="1:33">
      <c r="A9" s="272"/>
      <c r="B9" s="272"/>
      <c r="C9" s="272"/>
      <c r="D9" s="272"/>
      <c r="E9" s="272"/>
      <c r="F9" s="272"/>
      <c r="G9" s="272"/>
      <c r="H9" s="272"/>
      <c r="I9" s="272"/>
      <c r="J9" s="272"/>
      <c r="K9" s="272"/>
      <c r="L9" s="272"/>
      <c r="M9" s="272"/>
      <c r="N9" s="272"/>
      <c r="O9" s="301"/>
      <c r="P9" s="302"/>
      <c r="Q9" s="302"/>
      <c r="R9" s="302"/>
      <c r="S9" s="302"/>
      <c r="T9" s="302"/>
      <c r="U9" s="302"/>
      <c r="V9" s="302"/>
      <c r="W9" s="302"/>
      <c r="X9" s="302"/>
      <c r="Y9" s="302"/>
      <c r="Z9" s="302"/>
      <c r="AA9" s="302"/>
      <c r="AB9" s="302"/>
      <c r="AC9" s="302"/>
      <c r="AD9" s="302"/>
      <c r="AE9" s="302"/>
      <c r="AF9" s="302"/>
      <c r="AG9" s="302"/>
    </row>
    <row r="10" s="296" customFormat="1" ht="20.25" customHeight="1" spans="1:33">
      <c r="A10" s="272"/>
      <c r="B10" s="272"/>
      <c r="C10" s="272"/>
      <c r="D10" s="272"/>
      <c r="E10" s="272"/>
      <c r="F10" s="272"/>
      <c r="G10" s="272"/>
      <c r="H10" s="272"/>
      <c r="I10" s="272"/>
      <c r="J10" s="272"/>
      <c r="K10" s="272"/>
      <c r="L10" s="272"/>
      <c r="M10" s="272"/>
      <c r="N10" s="272"/>
      <c r="O10" s="301"/>
      <c r="P10" s="302"/>
      <c r="Q10" s="302"/>
      <c r="R10" s="302"/>
      <c r="S10" s="302"/>
      <c r="T10" s="302"/>
      <c r="U10" s="302"/>
      <c r="V10" s="302"/>
      <c r="W10" s="302"/>
      <c r="X10" s="302"/>
      <c r="Y10" s="302"/>
      <c r="Z10" s="302"/>
      <c r="AA10" s="302"/>
      <c r="AB10" s="302"/>
      <c r="AC10" s="302"/>
      <c r="AD10" s="302"/>
      <c r="AE10" s="302"/>
      <c r="AF10" s="302"/>
      <c r="AG10" s="302"/>
    </row>
    <row r="11" s="296" customFormat="1" ht="20.25" customHeight="1" spans="1:33">
      <c r="A11" s="272"/>
      <c r="B11" s="272"/>
      <c r="C11" s="272"/>
      <c r="D11" s="272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301"/>
      <c r="P11" s="302"/>
      <c r="Q11" s="302"/>
      <c r="R11" s="302"/>
      <c r="S11" s="302"/>
      <c r="T11" s="302"/>
      <c r="U11" s="302"/>
      <c r="V11" s="302"/>
      <c r="W11" s="302"/>
      <c r="X11" s="302"/>
      <c r="Y11" s="302"/>
      <c r="Z11" s="302"/>
      <c r="AA11" s="302"/>
      <c r="AB11" s="302"/>
      <c r="AC11" s="302"/>
      <c r="AD11" s="302"/>
      <c r="AE11" s="302"/>
      <c r="AF11" s="302"/>
      <c r="AG11" s="302"/>
    </row>
    <row r="12" s="296" customFormat="1" ht="20.25" customHeight="1" spans="1:33">
      <c r="A12" s="272"/>
      <c r="B12" s="272"/>
      <c r="C12" s="272"/>
      <c r="D12" s="272"/>
      <c r="E12" s="272"/>
      <c r="F12" s="272"/>
      <c r="G12" s="272"/>
      <c r="H12" s="272"/>
      <c r="I12" s="272"/>
      <c r="J12" s="272"/>
      <c r="K12" s="272"/>
      <c r="L12" s="272"/>
      <c r="M12" s="272"/>
      <c r="N12" s="272"/>
      <c r="O12" s="301"/>
      <c r="P12" s="302"/>
      <c r="Q12" s="302"/>
      <c r="R12" s="302"/>
      <c r="S12" s="302"/>
      <c r="T12" s="302"/>
      <c r="U12" s="302"/>
      <c r="V12" s="302"/>
      <c r="W12" s="302"/>
      <c r="X12" s="302"/>
      <c r="Y12" s="302"/>
      <c r="Z12" s="302"/>
      <c r="AA12" s="302"/>
      <c r="AB12" s="302"/>
      <c r="AC12" s="302"/>
      <c r="AD12" s="302"/>
      <c r="AE12" s="302"/>
      <c r="AF12" s="302"/>
      <c r="AG12" s="302"/>
    </row>
    <row r="13" s="296" customFormat="1" ht="20.25" customHeight="1" spans="1:33">
      <c r="A13" s="272"/>
      <c r="B13" s="272"/>
      <c r="C13" s="272"/>
      <c r="D13" s="272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301"/>
      <c r="P13" s="302"/>
      <c r="Q13" s="302"/>
      <c r="R13" s="302"/>
      <c r="S13" s="302"/>
      <c r="T13" s="302"/>
      <c r="U13" s="302"/>
      <c r="V13" s="302"/>
      <c r="W13" s="302"/>
      <c r="X13" s="302"/>
      <c r="Y13" s="302"/>
      <c r="Z13" s="302"/>
      <c r="AA13" s="302"/>
      <c r="AB13" s="302"/>
      <c r="AC13" s="302"/>
      <c r="AD13" s="302"/>
      <c r="AE13" s="302"/>
      <c r="AF13" s="302"/>
      <c r="AG13" s="302"/>
    </row>
    <row r="14" s="296" customFormat="1" ht="20.25" customHeight="1" spans="1:33">
      <c r="A14" s="272"/>
      <c r="B14" s="272"/>
      <c r="C14" s="272"/>
      <c r="D14" s="272"/>
      <c r="E14" s="272"/>
      <c r="F14" s="272"/>
      <c r="G14" s="272"/>
      <c r="H14" s="272"/>
      <c r="I14" s="272"/>
      <c r="J14" s="272"/>
      <c r="K14" s="272"/>
      <c r="L14" s="272"/>
      <c r="M14" s="272"/>
      <c r="N14" s="272"/>
      <c r="O14" s="301"/>
      <c r="P14" s="302"/>
      <c r="Q14" s="302"/>
      <c r="R14" s="302"/>
      <c r="S14" s="302"/>
      <c r="T14" s="302"/>
      <c r="U14" s="302"/>
      <c r="V14" s="302"/>
      <c r="W14" s="302"/>
      <c r="X14" s="302"/>
      <c r="Y14" s="302"/>
      <c r="Z14" s="302"/>
      <c r="AA14" s="302"/>
      <c r="AB14" s="302"/>
      <c r="AC14" s="302"/>
      <c r="AD14" s="302"/>
      <c r="AE14" s="302"/>
      <c r="AF14" s="302"/>
      <c r="AG14" s="302"/>
    </row>
    <row r="15" s="296" customFormat="1" ht="20.25" customHeight="1" spans="1:33">
      <c r="A15" s="272"/>
      <c r="B15" s="272"/>
      <c r="C15" s="272"/>
      <c r="D15" s="272"/>
      <c r="E15" s="272"/>
      <c r="F15" s="272"/>
      <c r="G15" s="272"/>
      <c r="H15" s="272"/>
      <c r="I15" s="272"/>
      <c r="J15" s="272"/>
      <c r="K15" s="272"/>
      <c r="L15" s="272"/>
      <c r="M15" s="272"/>
      <c r="N15" s="272"/>
      <c r="O15" s="301"/>
      <c r="P15" s="302"/>
      <c r="Q15" s="302"/>
      <c r="R15" s="302"/>
      <c r="S15" s="302"/>
      <c r="T15" s="302"/>
      <c r="U15" s="302"/>
      <c r="V15" s="302"/>
      <c r="W15" s="302"/>
      <c r="X15" s="302"/>
      <c r="Y15" s="302"/>
      <c r="Z15" s="302"/>
      <c r="AA15" s="302"/>
      <c r="AB15" s="302"/>
      <c r="AC15" s="302"/>
      <c r="AD15" s="302"/>
      <c r="AE15" s="302"/>
      <c r="AF15" s="302"/>
      <c r="AG15" s="302"/>
    </row>
    <row r="16" s="296" customFormat="1" ht="20.25" customHeight="1" spans="1:33">
      <c r="A16" s="272"/>
      <c r="B16" s="272"/>
      <c r="C16" s="272"/>
      <c r="D16" s="272"/>
      <c r="E16" s="272"/>
      <c r="F16" s="272"/>
      <c r="G16" s="272"/>
      <c r="H16" s="272"/>
      <c r="I16" s="272"/>
      <c r="J16" s="272"/>
      <c r="K16" s="272"/>
      <c r="L16" s="272"/>
      <c r="M16" s="272"/>
      <c r="N16" s="272"/>
      <c r="O16" s="301"/>
      <c r="P16" s="302"/>
      <c r="Q16" s="302"/>
      <c r="R16" s="302"/>
      <c r="S16" s="302"/>
      <c r="T16" s="302"/>
      <c r="U16" s="302"/>
      <c r="V16" s="302"/>
      <c r="W16" s="302"/>
      <c r="X16" s="302"/>
      <c r="Y16" s="302"/>
      <c r="Z16" s="302"/>
      <c r="AA16" s="302"/>
      <c r="AB16" s="302"/>
      <c r="AC16" s="302"/>
      <c r="AD16" s="302"/>
      <c r="AE16" s="302"/>
      <c r="AF16" s="302"/>
      <c r="AG16" s="302"/>
    </row>
    <row r="17" s="296" customFormat="1" ht="20.25" customHeight="1" spans="1:33">
      <c r="A17" s="273" t="s">
        <v>180</v>
      </c>
      <c r="B17" s="299"/>
      <c r="C17" s="274"/>
      <c r="D17" s="272"/>
      <c r="E17" s="272"/>
      <c r="F17" s="272"/>
      <c r="G17" s="272"/>
      <c r="H17" s="272"/>
      <c r="I17" s="272"/>
      <c r="J17" s="272"/>
      <c r="K17" s="272"/>
      <c r="L17" s="272"/>
      <c r="M17" s="272"/>
      <c r="N17" s="272"/>
      <c r="O17" s="301"/>
      <c r="P17" s="302"/>
      <c r="Q17" s="302"/>
      <c r="R17" s="302"/>
      <c r="S17" s="302"/>
      <c r="T17" s="302"/>
      <c r="U17" s="302"/>
      <c r="V17" s="302"/>
      <c r="W17" s="302"/>
      <c r="X17" s="302"/>
      <c r="Y17" s="302"/>
      <c r="Z17" s="302"/>
      <c r="AA17" s="302"/>
      <c r="AB17" s="302"/>
      <c r="AC17" s="302"/>
      <c r="AD17" s="302"/>
      <c r="AE17" s="302"/>
      <c r="AF17" s="302"/>
      <c r="AG17" s="302"/>
    </row>
    <row r="18" ht="20.25" customHeight="1" spans="1:33">
      <c r="A18" s="278" t="e">
        <f>#REF!</f>
        <v>#REF!</v>
      </c>
      <c r="B18" s="300"/>
      <c r="C18" s="300"/>
      <c r="D18" s="300"/>
      <c r="E18" s="300"/>
      <c r="F18" s="278"/>
      <c r="G18" s="278"/>
      <c r="H18" s="278"/>
      <c r="I18" s="278"/>
      <c r="J18" s="278" t="e">
        <f>#REF!</f>
        <v>#REF!</v>
      </c>
      <c r="K18" s="278"/>
      <c r="L18" s="278"/>
      <c r="M18" s="278"/>
      <c r="N18" s="278"/>
      <c r="O18" s="301"/>
      <c r="P18" s="302"/>
      <c r="Q18" s="302"/>
      <c r="R18" s="302"/>
      <c r="S18" s="302"/>
      <c r="T18" s="302"/>
      <c r="U18" s="302"/>
      <c r="V18" s="302"/>
      <c r="W18" s="302"/>
      <c r="X18" s="302"/>
      <c r="Y18" s="302"/>
      <c r="Z18" s="302"/>
      <c r="AA18" s="302"/>
      <c r="AB18" s="302"/>
      <c r="AC18" s="302"/>
      <c r="AD18" s="302"/>
      <c r="AE18" s="302"/>
      <c r="AF18" s="302"/>
      <c r="AG18" s="302"/>
    </row>
    <row r="19" ht="20.25" customHeight="1" spans="1:33">
      <c r="A19" s="278" t="e">
        <f>#REF!</f>
        <v>#REF!</v>
      </c>
      <c r="B19" s="278"/>
      <c r="C19" s="278"/>
      <c r="D19" s="278"/>
      <c r="E19" s="278"/>
      <c r="F19" s="278"/>
      <c r="G19" s="278"/>
      <c r="H19" s="278"/>
      <c r="I19" s="278"/>
      <c r="J19" s="278"/>
      <c r="K19" s="278"/>
      <c r="L19" s="278"/>
      <c r="M19" s="278"/>
      <c r="N19" s="278"/>
      <c r="O19" s="301"/>
      <c r="P19" s="302"/>
      <c r="Q19" s="302"/>
      <c r="R19" s="302"/>
      <c r="S19" s="302"/>
      <c r="T19" s="302"/>
      <c r="U19" s="302"/>
      <c r="V19" s="302"/>
      <c r="W19" s="302"/>
      <c r="X19" s="302"/>
      <c r="Y19" s="302"/>
      <c r="Z19" s="302"/>
      <c r="AA19" s="302"/>
      <c r="AB19" s="302"/>
      <c r="AC19" s="302"/>
      <c r="AD19" s="302"/>
      <c r="AE19" s="302"/>
      <c r="AF19" s="302"/>
      <c r="AG19" s="302"/>
    </row>
    <row r="20" ht="20.25" customHeight="1" spans="1:15">
      <c r="A20" s="278"/>
      <c r="B20" s="278"/>
      <c r="C20" s="278"/>
      <c r="D20" s="278"/>
      <c r="E20" s="278"/>
      <c r="F20" s="278"/>
      <c r="G20" s="278"/>
      <c r="H20" s="278"/>
      <c r="I20" s="278"/>
      <c r="J20" s="278"/>
      <c r="K20" s="278"/>
      <c r="L20" s="278"/>
      <c r="M20" s="278"/>
      <c r="N20" s="278"/>
      <c r="O20" s="278"/>
    </row>
    <row r="21" ht="20.25" customHeight="1"/>
    <row r="22" ht="20.25" customHeight="1"/>
    <row r="23" ht="20.25" customHeight="1"/>
  </sheetData>
  <mergeCells count="17">
    <mergeCell ref="A1:N1"/>
    <mergeCell ref="L2:N2"/>
    <mergeCell ref="A17:C1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57" right="0.47244094488189" top="1.77165354330709" bottom="0.393700787401575" header="0.984251968503937" footer="0.511811023622047"/>
  <pageSetup paperSize="9" orientation="landscape" horizontalDpi="600" verticalDpi="600"/>
  <headerFooter alignWithMargins="0" scaleWithDoc="0">
    <oddHeader>&amp;C&amp;"宋体,加粗"&amp;22无形资产—矿业权评估明细表&amp;R
 &amp;"宋体,常规"表&amp;"Times New Roman,常规" 4 - 12 - 2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L27"/>
  <sheetViews>
    <sheetView showGridLines="0" zoomScaleSheetLayoutView="60" workbookViewId="0">
      <pane xSplit="2" ySplit="3" topLeftCell="C4" activePane="bottomRight" state="frozenSplit"/>
      <selection/>
      <selection pane="topRight"/>
      <selection pane="bottomLeft"/>
      <selection pane="bottomRight" activeCell="J1" sqref="J1:K1"/>
    </sheetView>
  </sheetViews>
  <sheetFormatPr defaultColWidth="9" defaultRowHeight="15"/>
  <cols>
    <col min="1" max="1" width="5.625" style="2" customWidth="1"/>
    <col min="2" max="2" width="22.625" style="2" customWidth="1"/>
    <col min="3" max="3" width="9.125" style="282" customWidth="1"/>
    <col min="4" max="4" width="9.625" style="282" customWidth="1"/>
    <col min="5" max="5" width="11.625" style="282" customWidth="1"/>
    <col min="6" max="6" width="11.625" style="4" customWidth="1"/>
    <col min="7" max="7" width="8.625" style="2" customWidth="1"/>
    <col min="8" max="9" width="11.625" style="4" customWidth="1"/>
    <col min="10" max="10" width="8.625" style="4" customWidth="1"/>
    <col min="11" max="11" width="11.625" style="2" customWidth="1"/>
    <col min="12" max="16384" width="9" style="5"/>
  </cols>
  <sheetData>
    <row r="1" ht="20.25" customHeight="1" spans="1:11">
      <c r="A1" s="16"/>
      <c r="B1" s="16"/>
      <c r="C1" s="283"/>
      <c r="D1" s="283"/>
      <c r="E1" s="283" t="e">
        <f>#REF!</f>
        <v>#REF!</v>
      </c>
      <c r="F1" s="19"/>
      <c r="G1" s="16"/>
      <c r="H1" s="19"/>
      <c r="I1" s="19"/>
      <c r="J1" s="19"/>
      <c r="K1" s="16"/>
    </row>
    <row r="2" s="2" customFormat="1" ht="20.25" customHeight="1" spans="1:11">
      <c r="A2" s="7" t="e">
        <f>#REF!</f>
        <v>#REF!</v>
      </c>
      <c r="B2" s="8"/>
      <c r="C2" s="284"/>
      <c r="D2" s="284"/>
      <c r="E2" s="284"/>
      <c r="F2" s="9"/>
      <c r="G2" s="174"/>
      <c r="H2" s="174"/>
      <c r="I2" s="294" t="e">
        <f>#REF!</f>
        <v>#REF!</v>
      </c>
      <c r="J2" s="294"/>
      <c r="K2" s="294"/>
    </row>
    <row r="3" s="223" customFormat="1" ht="40.5" customHeight="1" spans="1:11">
      <c r="A3" s="237" t="s">
        <v>28</v>
      </c>
      <c r="B3" s="237" t="s">
        <v>1114</v>
      </c>
      <c r="C3" s="285" t="s">
        <v>386</v>
      </c>
      <c r="D3" s="285" t="s">
        <v>1115</v>
      </c>
      <c r="E3" s="286" t="s">
        <v>1055</v>
      </c>
      <c r="F3" s="286" t="s">
        <v>7</v>
      </c>
      <c r="G3" s="237" t="s">
        <v>1116</v>
      </c>
      <c r="H3" s="286" t="s">
        <v>143</v>
      </c>
      <c r="I3" s="286" t="s">
        <v>9</v>
      </c>
      <c r="J3" s="130" t="s">
        <v>30</v>
      </c>
      <c r="K3" s="237" t="s">
        <v>168</v>
      </c>
    </row>
    <row r="4" ht="20.25" customHeight="1" spans="1:11">
      <c r="A4" s="75"/>
      <c r="B4" s="75"/>
      <c r="C4" s="287"/>
      <c r="D4" s="287"/>
      <c r="E4" s="287"/>
      <c r="F4" s="288"/>
      <c r="G4" s="75"/>
      <c r="H4" s="288"/>
      <c r="I4" s="288"/>
      <c r="J4" s="288"/>
      <c r="K4" s="75"/>
    </row>
    <row r="5" ht="19.9" customHeight="1" spans="1:11">
      <c r="A5" s="75"/>
      <c r="B5" s="75"/>
      <c r="C5" s="287"/>
      <c r="D5" s="287"/>
      <c r="E5" s="287"/>
      <c r="F5" s="288"/>
      <c r="G5" s="75"/>
      <c r="H5" s="288"/>
      <c r="I5" s="288"/>
      <c r="J5" s="288"/>
      <c r="K5" s="75"/>
    </row>
    <row r="6" ht="19.9" customHeight="1" spans="1:11">
      <c r="A6" s="75"/>
      <c r="B6" s="75"/>
      <c r="C6" s="287"/>
      <c r="D6" s="287"/>
      <c r="E6" s="287"/>
      <c r="F6" s="288"/>
      <c r="G6" s="75"/>
      <c r="H6" s="288"/>
      <c r="I6" s="288"/>
      <c r="J6" s="288"/>
      <c r="K6" s="75"/>
    </row>
    <row r="7" ht="19.9" customHeight="1" spans="1:11">
      <c r="A7" s="75"/>
      <c r="B7" s="75"/>
      <c r="C7" s="287"/>
      <c r="D7" s="287"/>
      <c r="E7" s="287"/>
      <c r="F7" s="288"/>
      <c r="G7" s="75"/>
      <c r="H7" s="288"/>
      <c r="I7" s="288"/>
      <c r="J7" s="288"/>
      <c r="K7" s="75"/>
    </row>
    <row r="8" ht="19.9" customHeight="1" spans="1:11">
      <c r="A8" s="75"/>
      <c r="B8" s="75"/>
      <c r="C8" s="287"/>
      <c r="D8" s="287"/>
      <c r="E8" s="287"/>
      <c r="F8" s="288"/>
      <c r="G8" s="75"/>
      <c r="H8" s="288"/>
      <c r="I8" s="288"/>
      <c r="J8" s="288"/>
      <c r="K8" s="75"/>
    </row>
    <row r="9" ht="19.9" customHeight="1" spans="1:11">
      <c r="A9" s="75"/>
      <c r="B9" s="75"/>
      <c r="C9" s="287"/>
      <c r="D9" s="287"/>
      <c r="E9" s="287"/>
      <c r="F9" s="288"/>
      <c r="G9" s="75"/>
      <c r="H9" s="288"/>
      <c r="I9" s="288"/>
      <c r="J9" s="288"/>
      <c r="K9" s="75"/>
    </row>
    <row r="10" ht="19.9" customHeight="1" spans="1:11">
      <c r="A10" s="75"/>
      <c r="B10" s="75"/>
      <c r="C10" s="287"/>
      <c r="D10" s="287"/>
      <c r="E10" s="287"/>
      <c r="F10" s="288"/>
      <c r="G10" s="75"/>
      <c r="H10" s="288"/>
      <c r="I10" s="288"/>
      <c r="J10" s="288"/>
      <c r="K10" s="75"/>
    </row>
    <row r="11" ht="19.9" customHeight="1" spans="1:11">
      <c r="A11" s="75"/>
      <c r="B11" s="75"/>
      <c r="C11" s="287"/>
      <c r="D11" s="287"/>
      <c r="E11" s="287"/>
      <c r="F11" s="288"/>
      <c r="G11" s="75"/>
      <c r="H11" s="288"/>
      <c r="I11" s="288"/>
      <c r="J11" s="288"/>
      <c r="K11" s="75"/>
    </row>
    <row r="12" ht="19.9" customHeight="1" spans="1:11">
      <c r="A12" s="75"/>
      <c r="B12" s="75"/>
      <c r="C12" s="287"/>
      <c r="D12" s="287"/>
      <c r="E12" s="287"/>
      <c r="F12" s="288"/>
      <c r="G12" s="75"/>
      <c r="H12" s="288"/>
      <c r="I12" s="288"/>
      <c r="J12" s="288"/>
      <c r="K12" s="75"/>
    </row>
    <row r="13" ht="19.9" customHeight="1" spans="1:11">
      <c r="A13" s="75"/>
      <c r="B13" s="75"/>
      <c r="C13" s="287"/>
      <c r="D13" s="287"/>
      <c r="E13" s="287"/>
      <c r="F13" s="288"/>
      <c r="G13" s="75"/>
      <c r="H13" s="288"/>
      <c r="I13" s="288"/>
      <c r="J13" s="288"/>
      <c r="K13" s="75"/>
    </row>
    <row r="14" ht="19.9" customHeight="1" spans="1:11">
      <c r="A14" s="75"/>
      <c r="B14" s="75"/>
      <c r="C14" s="287"/>
      <c r="D14" s="287"/>
      <c r="E14" s="287"/>
      <c r="F14" s="288"/>
      <c r="G14" s="75"/>
      <c r="H14" s="288"/>
      <c r="I14" s="288"/>
      <c r="J14" s="288"/>
      <c r="K14" s="75"/>
    </row>
    <row r="15" ht="19.9" customHeight="1" spans="1:11">
      <c r="A15" s="75"/>
      <c r="B15" s="75"/>
      <c r="C15" s="287"/>
      <c r="D15" s="287"/>
      <c r="E15" s="287"/>
      <c r="F15" s="288"/>
      <c r="G15" s="75"/>
      <c r="H15" s="288"/>
      <c r="I15" s="288"/>
      <c r="J15" s="288"/>
      <c r="K15" s="75"/>
    </row>
    <row r="16" ht="19.9" customHeight="1" spans="1:11">
      <c r="A16" s="289" t="s">
        <v>180</v>
      </c>
      <c r="B16" s="290"/>
      <c r="C16" s="232"/>
      <c r="D16" s="232"/>
      <c r="E16" s="232"/>
      <c r="F16" s="232"/>
      <c r="G16" s="232"/>
      <c r="H16" s="232"/>
      <c r="I16" s="232"/>
      <c r="J16" s="232"/>
      <c r="K16" s="164"/>
    </row>
    <row r="17" s="58" customFormat="1" ht="19.9" customHeight="1" spans="1:12">
      <c r="A17" s="291" t="e">
        <f>#REF!</f>
        <v>#REF!</v>
      </c>
      <c r="B17" s="291"/>
      <c r="C17" s="292"/>
      <c r="D17" s="292"/>
      <c r="E17" s="292"/>
      <c r="F17" s="26"/>
      <c r="G17" s="293"/>
      <c r="H17" s="94" t="e">
        <f>#REF!</f>
        <v>#REF!</v>
      </c>
      <c r="I17" s="94"/>
      <c r="J17" s="94"/>
      <c r="K17" s="293" t="e">
        <f>#REF!</f>
        <v>#REF!</v>
      </c>
      <c r="L17" s="81"/>
    </row>
    <row r="18" spans="1:11">
      <c r="A18" s="46" t="e">
        <f>#REF!</f>
        <v>#REF!</v>
      </c>
      <c r="B18" s="16"/>
      <c r="C18" s="283"/>
      <c r="D18" s="283"/>
      <c r="E18" s="283"/>
      <c r="F18" s="19"/>
      <c r="G18" s="16"/>
      <c r="H18" s="19"/>
      <c r="I18" s="19"/>
      <c r="J18" s="19"/>
      <c r="K18" s="16"/>
    </row>
    <row r="19" spans="1:11">
      <c r="A19" s="16"/>
      <c r="B19" s="16"/>
      <c r="C19" s="283"/>
      <c r="D19" s="283"/>
      <c r="E19" s="283"/>
      <c r="F19" s="19"/>
      <c r="G19" s="16"/>
      <c r="H19" s="19"/>
      <c r="I19" s="19"/>
      <c r="J19" s="19"/>
      <c r="K19" s="16"/>
    </row>
    <row r="20" spans="1:11">
      <c r="A20" s="16"/>
      <c r="B20" s="16"/>
      <c r="C20" s="283"/>
      <c r="D20" s="283"/>
      <c r="E20" s="283"/>
      <c r="F20" s="19"/>
      <c r="G20" s="16"/>
      <c r="H20" s="19"/>
      <c r="I20" s="19"/>
      <c r="J20" s="19"/>
      <c r="K20" s="16"/>
    </row>
    <row r="21" spans="1:11">
      <c r="A21" s="16"/>
      <c r="B21" s="16"/>
      <c r="C21" s="283"/>
      <c r="D21" s="283"/>
      <c r="E21" s="283"/>
      <c r="F21" s="19"/>
      <c r="G21" s="16"/>
      <c r="H21" s="19"/>
      <c r="I21" s="19"/>
      <c r="J21" s="19"/>
      <c r="K21" s="16"/>
    </row>
    <row r="25" s="58" customFormat="1" spans="1:12">
      <c r="A25" s="80"/>
      <c r="B25" s="81"/>
      <c r="C25" s="83"/>
      <c r="D25" s="83"/>
      <c r="E25" s="83"/>
      <c r="F25" s="81"/>
      <c r="G25" s="84"/>
      <c r="H25" s="85"/>
      <c r="I25" s="85"/>
      <c r="J25" s="85"/>
      <c r="K25" s="82"/>
      <c r="L25" s="81"/>
    </row>
    <row r="26" s="58" customFormat="1" spans="1:12">
      <c r="A26" s="80"/>
      <c r="B26" s="81"/>
      <c r="C26" s="83"/>
      <c r="D26" s="83"/>
      <c r="E26" s="83"/>
      <c r="F26" s="81"/>
      <c r="G26" s="84"/>
      <c r="H26" s="85"/>
      <c r="I26" s="85"/>
      <c r="J26" s="85"/>
      <c r="K26" s="82"/>
      <c r="L26" s="81"/>
    </row>
    <row r="27" s="58" customFormat="1" spans="1:12">
      <c r="A27" s="80"/>
      <c r="B27" s="81"/>
      <c r="C27" s="83"/>
      <c r="D27" s="83"/>
      <c r="E27" s="83"/>
      <c r="F27" s="81"/>
      <c r="G27" s="84"/>
      <c r="H27" s="85"/>
      <c r="I27" s="85"/>
      <c r="J27" s="85"/>
      <c r="K27" s="82"/>
      <c r="L27" s="81"/>
    </row>
  </sheetData>
  <mergeCells count="2">
    <mergeCell ref="I2:K2"/>
    <mergeCell ref="A16:B16"/>
  </mergeCells>
  <printOptions horizontalCentered="1" verticalCentered="1"/>
  <pageMargins left="0.669291338582677" right="0.708661417322835" top="2.39" bottom="0.984251968503937" header="1.14173228346457" footer="0.354330708661417"/>
  <pageSetup paperSize="9" orientation="landscape" horizontalDpi="300" verticalDpi="300"/>
  <headerFooter alignWithMargins="0" scaleWithDoc="0">
    <oddHeader>&amp;C&amp;"宋体,加粗"&amp;22无形资产-其他无形资产评估明细表&amp;R
&amp;"宋体,常规"表&amp;"Times New Roman,常规" 4 - 12 - 3
</oddHeader>
  </headerFooter>
  <colBreaks count="1" manualBreakCount="1">
    <brk id="11" max="65535" man="1"/>
  </colBreaks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zoomScaleSheetLayoutView="60" workbookViewId="0">
      <selection activeCell="J7" sqref="J7"/>
    </sheetView>
  </sheetViews>
  <sheetFormatPr defaultColWidth="9" defaultRowHeight="15.75" outlineLevelCol="7"/>
  <cols>
    <col min="1" max="1" width="8.125" customWidth="1"/>
    <col min="2" max="2" width="32.5" customWidth="1"/>
    <col min="3" max="8" width="13.125" customWidth="1"/>
  </cols>
  <sheetData>
    <row r="1" ht="20.25" customHeight="1" spans="1:8">
      <c r="A1" s="276"/>
      <c r="B1" s="276"/>
      <c r="C1" s="276"/>
      <c r="D1" s="276"/>
      <c r="E1" s="276"/>
      <c r="F1" s="276"/>
      <c r="G1" s="276"/>
      <c r="H1" s="276"/>
    </row>
    <row r="2" ht="20.25" customHeight="1" spans="1:8">
      <c r="A2" s="277" t="e">
        <f>#REF!</f>
        <v>#REF!</v>
      </c>
      <c r="B2" s="277"/>
      <c r="C2" s="277"/>
      <c r="D2" s="277"/>
      <c r="E2" s="277"/>
      <c r="F2" s="277"/>
      <c r="G2" s="277"/>
      <c r="H2" s="277"/>
    </row>
    <row r="3" ht="20.25" customHeight="1" spans="1:8">
      <c r="A3" s="278" t="e">
        <f>#REF!</f>
        <v>#REF!</v>
      </c>
      <c r="B3" s="278"/>
      <c r="C3" s="278"/>
      <c r="D3" s="278"/>
      <c r="E3" s="278"/>
      <c r="F3" s="278"/>
      <c r="G3" s="279" t="e">
        <f>#REF!</f>
        <v>#REF!</v>
      </c>
      <c r="H3" s="279"/>
    </row>
    <row r="4" ht="20.25" customHeight="1" spans="1:8">
      <c r="A4" s="280" t="s">
        <v>28</v>
      </c>
      <c r="B4" s="280" t="s">
        <v>1117</v>
      </c>
      <c r="C4" s="280" t="s">
        <v>216</v>
      </c>
      <c r="D4" s="280" t="s">
        <v>186</v>
      </c>
      <c r="E4" s="280" t="s">
        <v>143</v>
      </c>
      <c r="F4" s="280" t="s">
        <v>9</v>
      </c>
      <c r="G4" s="280" t="s">
        <v>187</v>
      </c>
      <c r="H4" s="280" t="s">
        <v>168</v>
      </c>
    </row>
    <row r="5" ht="20.25" customHeight="1" spans="1:8">
      <c r="A5" s="281"/>
      <c r="B5" s="281"/>
      <c r="C5" s="281"/>
      <c r="D5" s="281"/>
      <c r="E5" s="281"/>
      <c r="F5" s="281"/>
      <c r="G5" s="281"/>
      <c r="H5" s="281"/>
    </row>
    <row r="6" ht="20.25" customHeight="1" spans="1:8">
      <c r="A6" s="272"/>
      <c r="B6" s="272"/>
      <c r="C6" s="272"/>
      <c r="D6" s="272"/>
      <c r="E6" s="272"/>
      <c r="F6" s="272"/>
      <c r="G6" s="272"/>
      <c r="H6" s="272"/>
    </row>
    <row r="7" ht="20.25" customHeight="1" spans="1:8">
      <c r="A7" s="272"/>
      <c r="B7" s="272"/>
      <c r="C7" s="272"/>
      <c r="D7" s="272"/>
      <c r="E7" s="272"/>
      <c r="F7" s="272"/>
      <c r="G7" s="272"/>
      <c r="H7" s="272"/>
    </row>
    <row r="8" ht="20.25" customHeight="1" spans="1:8">
      <c r="A8" s="272"/>
      <c r="B8" s="272"/>
      <c r="C8" s="272"/>
      <c r="D8" s="272"/>
      <c r="E8" s="272"/>
      <c r="F8" s="272"/>
      <c r="G8" s="272"/>
      <c r="H8" s="272"/>
    </row>
    <row r="9" ht="20.25" customHeight="1" spans="1:8">
      <c r="A9" s="272"/>
      <c r="B9" s="272"/>
      <c r="C9" s="272"/>
      <c r="D9" s="272"/>
      <c r="E9" s="272"/>
      <c r="F9" s="272"/>
      <c r="G9" s="272"/>
      <c r="H9" s="272"/>
    </row>
    <row r="10" ht="20.25" customHeight="1" spans="1:8">
      <c r="A10" s="272"/>
      <c r="B10" s="272"/>
      <c r="C10" s="272"/>
      <c r="D10" s="272"/>
      <c r="E10" s="272"/>
      <c r="F10" s="272"/>
      <c r="G10" s="272"/>
      <c r="H10" s="272"/>
    </row>
    <row r="11" ht="20.25" customHeight="1" spans="1:8">
      <c r="A11" s="272"/>
      <c r="B11" s="272"/>
      <c r="C11" s="272"/>
      <c r="D11" s="272"/>
      <c r="E11" s="272"/>
      <c r="F11" s="272"/>
      <c r="G11" s="272"/>
      <c r="H11" s="272"/>
    </row>
    <row r="12" ht="20.25" customHeight="1" spans="1:8">
      <c r="A12" s="272"/>
      <c r="B12" s="272"/>
      <c r="C12" s="272"/>
      <c r="D12" s="272"/>
      <c r="E12" s="272"/>
      <c r="F12" s="272"/>
      <c r="G12" s="272"/>
      <c r="H12" s="272"/>
    </row>
    <row r="13" ht="20.25" customHeight="1" spans="1:8">
      <c r="A13" s="272"/>
      <c r="B13" s="272"/>
      <c r="C13" s="272"/>
      <c r="D13" s="272"/>
      <c r="E13" s="272"/>
      <c r="F13" s="272"/>
      <c r="G13" s="272"/>
      <c r="H13" s="272"/>
    </row>
    <row r="14" ht="20.25" customHeight="1" spans="1:8">
      <c r="A14" s="272"/>
      <c r="B14" s="272"/>
      <c r="C14" s="272"/>
      <c r="D14" s="272"/>
      <c r="E14" s="272"/>
      <c r="F14" s="272"/>
      <c r="G14" s="272"/>
      <c r="H14" s="272"/>
    </row>
    <row r="15" ht="20.25" customHeight="1" spans="1:8">
      <c r="A15" s="272"/>
      <c r="B15" s="272"/>
      <c r="C15" s="272"/>
      <c r="D15" s="272"/>
      <c r="E15" s="272"/>
      <c r="F15" s="272"/>
      <c r="G15" s="272"/>
      <c r="H15" s="272"/>
    </row>
    <row r="16" ht="20.25" customHeight="1" spans="1:8">
      <c r="A16" s="272"/>
      <c r="B16" s="272"/>
      <c r="C16" s="272"/>
      <c r="D16" s="272"/>
      <c r="E16" s="272"/>
      <c r="F16" s="272"/>
      <c r="G16" s="272"/>
      <c r="H16" s="272"/>
    </row>
    <row r="17" ht="20.25" customHeight="1" spans="1:8">
      <c r="A17" s="272"/>
      <c r="B17" s="272"/>
      <c r="C17" s="272"/>
      <c r="D17" s="272"/>
      <c r="E17" s="272"/>
      <c r="F17" s="272"/>
      <c r="G17" s="272"/>
      <c r="H17" s="272"/>
    </row>
    <row r="18" ht="20.25" customHeight="1" spans="1:8">
      <c r="A18" s="272"/>
      <c r="B18" s="272"/>
      <c r="C18" s="272"/>
      <c r="D18" s="272"/>
      <c r="E18" s="272"/>
      <c r="F18" s="272"/>
      <c r="G18" s="272"/>
      <c r="H18" s="272"/>
    </row>
    <row r="19" ht="20.25" customHeight="1" spans="1:8">
      <c r="A19" s="272"/>
      <c r="B19" s="272"/>
      <c r="C19" s="272"/>
      <c r="D19" s="272"/>
      <c r="E19" s="272"/>
      <c r="F19" s="272"/>
      <c r="G19" s="272"/>
      <c r="H19" s="272"/>
    </row>
    <row r="20" ht="20.25" customHeight="1" spans="1:8">
      <c r="A20" s="273" t="s">
        <v>180</v>
      </c>
      <c r="B20" s="274"/>
      <c r="C20" s="272"/>
      <c r="D20" s="272"/>
      <c r="E20" s="272"/>
      <c r="F20" s="272"/>
      <c r="G20" s="272"/>
      <c r="H20" s="272"/>
    </row>
    <row r="21" ht="20.25" customHeight="1" spans="1:8">
      <c r="A21" s="278" t="e">
        <f>#REF!</f>
        <v>#REF!</v>
      </c>
      <c r="B21" s="278"/>
      <c r="C21" s="278"/>
      <c r="D21" s="278"/>
      <c r="E21" s="278" t="e">
        <f>#REF!</f>
        <v>#REF!</v>
      </c>
      <c r="G21" s="278"/>
      <c r="H21" s="278"/>
    </row>
    <row r="22" ht="20.25" customHeight="1" spans="1:8">
      <c r="A22" s="278" t="e">
        <f>#REF!</f>
        <v>#REF!</v>
      </c>
      <c r="B22" s="278"/>
      <c r="C22" s="278"/>
      <c r="D22" s="278"/>
      <c r="E22" s="278"/>
      <c r="F22" s="278"/>
      <c r="G22" s="278"/>
      <c r="H22" s="278"/>
    </row>
    <row r="23" ht="20.25" customHeight="1"/>
    <row r="24" ht="20.25" customHeight="1"/>
  </sheetData>
  <mergeCells count="4">
    <mergeCell ref="A1:H1"/>
    <mergeCell ref="A2:H2"/>
    <mergeCell ref="G3:H3"/>
    <mergeCell ref="A20:B20"/>
  </mergeCells>
  <pageMargins left="0.866141732283464" right="0.866141732283464" top="1.45669291338583" bottom="0.826771653543307" header="1.06299212598425" footer="0.511811023622047"/>
  <pageSetup paperSize="9" orientation="landscape" horizontalDpi="600" verticalDpi="600"/>
  <headerFooter alignWithMargins="0" scaleWithDoc="0">
    <oddHeader>&amp;C&amp;"宋体,加粗"&amp;22开发支出评估明细表&amp;R&amp;"宋体,常规"
表&amp;"Times New Roman,常规" 4 - 13</oddHead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zoomScaleSheetLayoutView="60" workbookViewId="0">
      <selection activeCell="J8" sqref="J8"/>
    </sheetView>
  </sheetViews>
  <sheetFormatPr defaultColWidth="9" defaultRowHeight="15.75"/>
  <cols>
    <col min="1" max="1" width="8.125" customWidth="1"/>
    <col min="2" max="2" width="32.5" customWidth="1"/>
    <col min="3" max="8" width="12.625" customWidth="1"/>
  </cols>
  <sheetData>
    <row r="1" ht="20.25" customHeight="1" spans="4:4">
      <c r="D1" t="e">
        <f>#REF!</f>
        <v>#REF!</v>
      </c>
    </row>
    <row r="2" ht="20.25" customHeight="1" spans="1:9">
      <c r="A2" t="e">
        <f>#REF!</f>
        <v>#REF!</v>
      </c>
      <c r="G2" s="270" t="e">
        <f>#REF!</f>
        <v>#REF!</v>
      </c>
      <c r="H2" s="270"/>
      <c r="I2" s="275"/>
    </row>
    <row r="3" ht="20.25" customHeight="1" spans="1:8">
      <c r="A3" s="271" t="s">
        <v>28</v>
      </c>
      <c r="B3" s="271" t="s">
        <v>1117</v>
      </c>
      <c r="C3" s="271" t="s">
        <v>386</v>
      </c>
      <c r="D3" s="271" t="s">
        <v>186</v>
      </c>
      <c r="E3" s="271" t="s">
        <v>143</v>
      </c>
      <c r="F3" s="271" t="s">
        <v>9</v>
      </c>
      <c r="G3" s="271" t="s">
        <v>187</v>
      </c>
      <c r="H3" s="271" t="s">
        <v>168</v>
      </c>
    </row>
    <row r="4" ht="20.25" customHeight="1" spans="1:8">
      <c r="A4" s="271"/>
      <c r="B4" s="271"/>
      <c r="C4" s="271"/>
      <c r="D4" s="271"/>
      <c r="E4" s="271"/>
      <c r="F4" s="271"/>
      <c r="G4" s="271"/>
      <c r="H4" s="271"/>
    </row>
    <row r="5" ht="20.25" customHeight="1" spans="1:8">
      <c r="A5" s="272"/>
      <c r="B5" s="272"/>
      <c r="C5" s="272"/>
      <c r="D5" s="272"/>
      <c r="E5" s="272"/>
      <c r="F5" s="272"/>
      <c r="G5" s="272"/>
      <c r="H5" s="272"/>
    </row>
    <row r="6" ht="20.25" customHeight="1" spans="1:8">
      <c r="A6" s="272"/>
      <c r="B6" s="272"/>
      <c r="C6" s="272"/>
      <c r="D6" s="272"/>
      <c r="E6" s="272"/>
      <c r="F6" s="272"/>
      <c r="G6" s="272"/>
      <c r="H6" s="272"/>
    </row>
    <row r="7" ht="20.25" customHeight="1" spans="1:8">
      <c r="A7" s="272"/>
      <c r="B7" s="272"/>
      <c r="C7" s="272"/>
      <c r="D7" s="272"/>
      <c r="E7" s="272"/>
      <c r="F7" s="272"/>
      <c r="G7" s="272"/>
      <c r="H7" s="272"/>
    </row>
    <row r="8" ht="20.25" customHeight="1" spans="1:8">
      <c r="A8" s="272"/>
      <c r="B8" s="272"/>
      <c r="C8" s="272"/>
      <c r="D8" s="272"/>
      <c r="E8" s="272"/>
      <c r="F8" s="272"/>
      <c r="G8" s="272"/>
      <c r="H8" s="272"/>
    </row>
    <row r="9" ht="20.25" customHeight="1" spans="1:8">
      <c r="A9" s="272"/>
      <c r="B9" s="272"/>
      <c r="C9" s="272"/>
      <c r="D9" s="272"/>
      <c r="E9" s="272"/>
      <c r="F9" s="272"/>
      <c r="G9" s="272"/>
      <c r="H9" s="272"/>
    </row>
    <row r="10" ht="20.25" customHeight="1" spans="1:8">
      <c r="A10" s="272"/>
      <c r="B10" s="272"/>
      <c r="C10" s="272"/>
      <c r="D10" s="272"/>
      <c r="E10" s="272"/>
      <c r="F10" s="272"/>
      <c r="G10" s="272"/>
      <c r="H10" s="272"/>
    </row>
    <row r="11" ht="20.25" customHeight="1" spans="1:8">
      <c r="A11" s="272"/>
      <c r="B11" s="272"/>
      <c r="C11" s="272"/>
      <c r="D11" s="272"/>
      <c r="E11" s="272"/>
      <c r="F11" s="272"/>
      <c r="G11" s="272"/>
      <c r="H11" s="272"/>
    </row>
    <row r="12" ht="20.25" customHeight="1" spans="1:8">
      <c r="A12" s="272"/>
      <c r="B12" s="272"/>
      <c r="C12" s="272"/>
      <c r="D12" s="272"/>
      <c r="E12" s="272"/>
      <c r="F12" s="272"/>
      <c r="G12" s="272"/>
      <c r="H12" s="272"/>
    </row>
    <row r="13" ht="20.25" customHeight="1" spans="1:8">
      <c r="A13" s="272"/>
      <c r="B13" s="272"/>
      <c r="C13" s="272"/>
      <c r="D13" s="272"/>
      <c r="E13" s="272"/>
      <c r="F13" s="272"/>
      <c r="G13" s="272"/>
      <c r="H13" s="272"/>
    </row>
    <row r="14" ht="20.25" customHeight="1" spans="1:8">
      <c r="A14" s="272"/>
      <c r="B14" s="272"/>
      <c r="C14" s="272"/>
      <c r="D14" s="272"/>
      <c r="E14" s="272"/>
      <c r="F14" s="272"/>
      <c r="G14" s="272"/>
      <c r="H14" s="272"/>
    </row>
    <row r="15" ht="20.25" customHeight="1" spans="1:8">
      <c r="A15" s="272"/>
      <c r="B15" s="272"/>
      <c r="C15" s="272"/>
      <c r="D15" s="272"/>
      <c r="E15" s="272"/>
      <c r="F15" s="272"/>
      <c r="G15" s="272"/>
      <c r="H15" s="272"/>
    </row>
    <row r="16" ht="20.25" customHeight="1" spans="1:8">
      <c r="A16" s="273" t="s">
        <v>1086</v>
      </c>
      <c r="B16" s="274"/>
      <c r="C16" s="272"/>
      <c r="D16" s="272"/>
      <c r="E16" s="272"/>
      <c r="F16" s="272"/>
      <c r="G16" s="272"/>
      <c r="H16" s="272"/>
    </row>
    <row r="17" ht="20.25" customHeight="1" spans="1:6">
      <c r="A17" t="e">
        <f>#REF!</f>
        <v>#REF!</v>
      </c>
      <c r="F17" t="e">
        <f>#REF!</f>
        <v>#REF!</v>
      </c>
    </row>
    <row r="18" ht="20.25" customHeight="1" spans="1:1">
      <c r="A18" t="e">
        <f>#REF!</f>
        <v>#REF!</v>
      </c>
    </row>
    <row r="19" ht="20.25" customHeight="1"/>
    <row r="20" ht="20.25" customHeight="1"/>
  </sheetData>
  <mergeCells count="2">
    <mergeCell ref="G2:H2"/>
    <mergeCell ref="A16:B16"/>
  </mergeCells>
  <pageMargins left="0.984251968503937" right="0.866141732283464" top="1.69291338582677" bottom="0.78740157480315" header="1.11" footer="0.511811023622047"/>
  <pageSetup paperSize="9" orientation="landscape" horizontalDpi="600" verticalDpi="600"/>
  <headerFooter alignWithMargins="0" scaleWithDoc="0">
    <oddHeader>&amp;C&amp;"宋体,加粗"&amp;22商誉评估明细表&amp;R&amp;"宋体,常规"
表&amp;"Times New Roman,常规" 4 - 14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N26"/>
  <sheetViews>
    <sheetView showGridLines="0" zoomScaleSheetLayoutView="60" workbookViewId="0">
      <pane xSplit="3" ySplit="3" topLeftCell="D4" activePane="bottomRight" state="frozenSplit"/>
      <selection/>
      <selection pane="topRight"/>
      <selection pane="bottomLeft"/>
      <selection pane="bottomRight" activeCell="N17" sqref="N17"/>
    </sheetView>
  </sheetViews>
  <sheetFormatPr defaultColWidth="9" defaultRowHeight="15"/>
  <cols>
    <col min="1" max="1" width="5" style="5" customWidth="1"/>
    <col min="2" max="2" width="20.5" style="2" customWidth="1"/>
    <col min="3" max="3" width="9.375" style="2" customWidth="1"/>
    <col min="4" max="4" width="11.5" style="2" customWidth="1"/>
    <col min="5" max="5" width="6.75" style="2" customWidth="1"/>
    <col min="6" max="7" width="15.625" style="2" customWidth="1"/>
    <col min="8" max="8" width="6.625" style="2" customWidth="1"/>
    <col min="9" max="9" width="13.125" style="2" customWidth="1"/>
    <col min="10" max="10" width="8" style="2" customWidth="1"/>
    <col min="11" max="11" width="9.5" style="2" customWidth="1"/>
    <col min="12" max="16384" width="9" style="2"/>
  </cols>
  <sheetData>
    <row r="1" ht="20.25" customHeight="1" spans="1:11">
      <c r="A1" s="6" t="e">
        <f>#REF!</f>
        <v>#REF!</v>
      </c>
      <c r="B1" s="6"/>
      <c r="C1" s="6"/>
      <c r="D1" s="6"/>
      <c r="E1" s="6"/>
      <c r="F1" s="6"/>
      <c r="G1" s="6"/>
      <c r="H1" s="6"/>
      <c r="I1" s="6"/>
      <c r="J1" s="6"/>
      <c r="K1" s="268" t="s">
        <v>1118</v>
      </c>
    </row>
    <row r="2" ht="20.25" customHeight="1" spans="1:13">
      <c r="A2" s="7" t="e">
        <f>#REF!</f>
        <v>#REF!</v>
      </c>
      <c r="B2" s="8"/>
      <c r="C2" s="8"/>
      <c r="D2" s="8"/>
      <c r="E2" s="8"/>
      <c r="F2" s="89"/>
      <c r="G2" s="8"/>
      <c r="H2" s="8"/>
      <c r="I2" s="94"/>
      <c r="J2" s="94"/>
      <c r="K2" s="66" t="e">
        <f>#REF!</f>
        <v>#REF!</v>
      </c>
      <c r="L2" s="269"/>
      <c r="M2" s="4"/>
    </row>
    <row r="3" s="263" customFormat="1" ht="40.5" customHeight="1" spans="1:11">
      <c r="A3" s="237" t="s">
        <v>28</v>
      </c>
      <c r="B3" s="237" t="s">
        <v>1119</v>
      </c>
      <c r="C3" s="237" t="s">
        <v>1093</v>
      </c>
      <c r="D3" s="237" t="s">
        <v>1120</v>
      </c>
      <c r="E3" s="237" t="s">
        <v>1121</v>
      </c>
      <c r="F3" s="264" t="s">
        <v>1122</v>
      </c>
      <c r="G3" s="237" t="s">
        <v>1123</v>
      </c>
      <c r="H3" s="237" t="s">
        <v>1124</v>
      </c>
      <c r="I3" s="237" t="s">
        <v>8</v>
      </c>
      <c r="J3" s="237" t="s">
        <v>242</v>
      </c>
      <c r="K3" s="237" t="s">
        <v>168</v>
      </c>
    </row>
    <row r="4" ht="20.25" customHeight="1" spans="1:11">
      <c r="A4" s="179"/>
      <c r="B4" s="265"/>
      <c r="C4" s="240"/>
      <c r="D4" s="240"/>
      <c r="E4" s="266"/>
      <c r="F4" s="241"/>
      <c r="G4" s="241"/>
      <c r="H4" s="267"/>
      <c r="I4" s="241"/>
      <c r="J4" s="241"/>
      <c r="K4" s="14"/>
    </row>
    <row r="5" ht="20.25" customHeight="1" spans="1:11">
      <c r="A5" s="14"/>
      <c r="B5" s="69"/>
      <c r="C5" s="14"/>
      <c r="D5" s="14"/>
      <c r="E5" s="14"/>
      <c r="F5" s="121"/>
      <c r="G5" s="121"/>
      <c r="H5" s="121"/>
      <c r="I5" s="121"/>
      <c r="J5" s="121"/>
      <c r="K5" s="14"/>
    </row>
    <row r="6" ht="20.25" customHeight="1" spans="1:11">
      <c r="A6" s="14"/>
      <c r="B6" s="69"/>
      <c r="C6" s="14"/>
      <c r="D6" s="14"/>
      <c r="E6" s="14"/>
      <c r="F6" s="121"/>
      <c r="G6" s="121"/>
      <c r="H6" s="121"/>
      <c r="I6" s="121"/>
      <c r="J6" s="121"/>
      <c r="K6" s="14"/>
    </row>
    <row r="7" ht="20.25" customHeight="1" spans="1:11">
      <c r="A7" s="14"/>
      <c r="B7" s="69"/>
      <c r="C7" s="14"/>
      <c r="D7" s="14"/>
      <c r="E7" s="14"/>
      <c r="F7" s="121"/>
      <c r="G7" s="121"/>
      <c r="H7" s="121"/>
      <c r="I7" s="121"/>
      <c r="J7" s="121"/>
      <c r="K7" s="14"/>
    </row>
    <row r="8" ht="20.25" customHeight="1" spans="1:11">
      <c r="A8" s="14"/>
      <c r="B8" s="69"/>
      <c r="C8" s="14"/>
      <c r="D8" s="14"/>
      <c r="E8" s="14"/>
      <c r="F8" s="121"/>
      <c r="G8" s="121"/>
      <c r="H8" s="121"/>
      <c r="I8" s="121"/>
      <c r="J8" s="121"/>
      <c r="K8" s="14"/>
    </row>
    <row r="9" ht="20.25" customHeight="1" spans="1:11">
      <c r="A9" s="14"/>
      <c r="B9" s="69"/>
      <c r="C9" s="14"/>
      <c r="D9" s="14"/>
      <c r="E9" s="14"/>
      <c r="F9" s="121"/>
      <c r="G9" s="121"/>
      <c r="H9" s="121"/>
      <c r="I9" s="121"/>
      <c r="J9" s="121"/>
      <c r="K9" s="14"/>
    </row>
    <row r="10" ht="20.25" customHeight="1" spans="1:11">
      <c r="A10" s="14"/>
      <c r="B10" s="69" t="s">
        <v>167</v>
      </c>
      <c r="C10" s="14"/>
      <c r="D10" s="14"/>
      <c r="E10" s="14"/>
      <c r="F10" s="121"/>
      <c r="G10" s="121"/>
      <c r="H10" s="121"/>
      <c r="I10" s="121"/>
      <c r="J10" s="121"/>
      <c r="K10" s="14"/>
    </row>
    <row r="11" ht="20.25" customHeight="1" spans="1:11">
      <c r="A11" s="14"/>
      <c r="B11" s="69"/>
      <c r="C11" s="14"/>
      <c r="D11" s="14"/>
      <c r="E11" s="14"/>
      <c r="F11" s="121"/>
      <c r="G11" s="121"/>
      <c r="H11" s="121"/>
      <c r="I11" s="121"/>
      <c r="J11" s="121"/>
      <c r="K11" s="14"/>
    </row>
    <row r="12" ht="20.25" customHeight="1" spans="1:11">
      <c r="A12" s="14"/>
      <c r="B12" s="69"/>
      <c r="C12" s="14"/>
      <c r="D12" s="14"/>
      <c r="E12" s="14"/>
      <c r="F12" s="121"/>
      <c r="G12" s="121"/>
      <c r="H12" s="121"/>
      <c r="I12" s="121"/>
      <c r="J12" s="121"/>
      <c r="K12" s="14"/>
    </row>
    <row r="13" ht="20.25" customHeight="1" spans="1:11">
      <c r="A13" s="14"/>
      <c r="B13" s="69"/>
      <c r="C13" s="14"/>
      <c r="D13" s="14"/>
      <c r="E13" s="14"/>
      <c r="F13" s="121"/>
      <c r="G13" s="121"/>
      <c r="H13" s="121"/>
      <c r="I13" s="121"/>
      <c r="J13" s="121"/>
      <c r="K13" s="14"/>
    </row>
    <row r="14" ht="20.25" customHeight="1" spans="1:11">
      <c r="A14" s="14"/>
      <c r="B14" s="69"/>
      <c r="C14" s="14"/>
      <c r="D14" s="14"/>
      <c r="E14" s="14"/>
      <c r="F14" s="121"/>
      <c r="G14" s="121"/>
      <c r="H14" s="121"/>
      <c r="I14" s="121"/>
      <c r="J14" s="121"/>
      <c r="K14" s="14"/>
    </row>
    <row r="15" ht="20.25" customHeight="1" spans="1:11">
      <c r="A15" s="14"/>
      <c r="B15" s="69"/>
      <c r="C15" s="14"/>
      <c r="D15" s="14"/>
      <c r="E15" s="14"/>
      <c r="F15" s="121"/>
      <c r="G15" s="121"/>
      <c r="H15" s="121"/>
      <c r="I15" s="121"/>
      <c r="J15" s="121"/>
      <c r="K15" s="14"/>
    </row>
    <row r="16" ht="20.25" customHeight="1" spans="1:11">
      <c r="A16" s="76" t="s">
        <v>211</v>
      </c>
      <c r="B16" s="77"/>
      <c r="C16" s="14"/>
      <c r="D16" s="14"/>
      <c r="E16" s="14"/>
      <c r="F16" s="121"/>
      <c r="G16" s="121"/>
      <c r="H16" s="121"/>
      <c r="I16" s="121"/>
      <c r="J16" s="121"/>
      <c r="K16" s="14"/>
    </row>
    <row r="17" ht="20.25" customHeight="1" spans="1:11">
      <c r="A17" s="46" t="e">
        <f>#REF!</f>
        <v>#REF!</v>
      </c>
      <c r="B17" s="78"/>
      <c r="C17" s="26"/>
      <c r="D17" s="78"/>
      <c r="E17" s="78"/>
      <c r="F17" s="16"/>
      <c r="G17" s="16"/>
      <c r="H17" s="46" t="e">
        <f>#REF!</f>
        <v>#REF!</v>
      </c>
      <c r="I17" s="78"/>
      <c r="J17" s="78"/>
      <c r="K17" s="47" t="e">
        <f>#REF!</f>
        <v>#REF!</v>
      </c>
    </row>
    <row r="18" ht="20.25" customHeight="1" spans="1:11">
      <c r="A18" s="12" t="e">
        <f>#REF!</f>
        <v>#REF!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</row>
    <row r="19" ht="20.25" customHeight="1"/>
    <row r="20" ht="20.25" customHeight="1"/>
    <row r="26" s="58" customFormat="1" spans="1:14">
      <c r="A26" s="5"/>
      <c r="B26" s="2"/>
      <c r="C26" s="2"/>
      <c r="D26" s="2"/>
      <c r="E26" s="2"/>
      <c r="F26" s="2"/>
      <c r="G26" s="2"/>
      <c r="H26" s="2"/>
      <c r="I26" s="2"/>
      <c r="J26" s="2"/>
      <c r="K26" s="2"/>
      <c r="L26" s="85"/>
      <c r="N26" s="81"/>
    </row>
  </sheetData>
  <mergeCells count="2">
    <mergeCell ref="A1:J1"/>
    <mergeCell ref="A16:B16"/>
  </mergeCells>
  <printOptions horizontalCentered="1" verticalCentered="1"/>
  <pageMargins left="0.31496062992126" right="0.31496062992126" top="0.66" bottom="0.551181102362205" header="1.19" footer="0.511811023622047"/>
  <pageSetup paperSize="9" orientation="landscape" horizontalDpi="180" verticalDpi="180"/>
  <headerFooter alignWithMargins="0" scaleWithDoc="0">
    <oddHeader>&amp;C&amp;"宋体,加粗"&amp;22&amp;A评估明细表&amp;R&amp;"宋体,常规"
&amp;"Times New Roman,常规"
</oddHeader>
  </headerFooter>
  <colBreaks count="1" manualBreakCount="1">
    <brk id="11" max="65535" man="1"/>
  </colBreaks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G24"/>
  <sheetViews>
    <sheetView showGridLines="0" zoomScaleSheetLayoutView="60" workbookViewId="0">
      <pane xSplit="2" ySplit="4" topLeftCell="C5" activePane="bottomRight" state="frozenSplit"/>
      <selection/>
      <selection pane="topRight"/>
      <selection pane="bottomLeft"/>
      <selection pane="bottomRight" activeCell="E19" sqref="E19"/>
    </sheetView>
  </sheetViews>
  <sheetFormatPr defaultColWidth="9" defaultRowHeight="15.75" outlineLevelCol="6"/>
  <cols>
    <col min="1" max="1" width="10.125" style="29" customWidth="1"/>
    <col min="2" max="2" width="30.625" style="29" customWidth="1"/>
    <col min="3" max="3" width="17.625" style="31" customWidth="1"/>
    <col min="4" max="4" width="17.625" style="29" customWidth="1"/>
    <col min="5" max="5" width="17.625" style="244" customWidth="1"/>
    <col min="6" max="6" width="26.125" style="29" customWidth="1"/>
    <col min="7" max="7" width="1.375" style="29" customWidth="1"/>
    <col min="8" max="16384" width="9" style="29"/>
  </cols>
  <sheetData>
    <row r="1" s="24" customFormat="1" ht="20.25" customHeight="1" spans="1:6">
      <c r="A1" s="33" t="e">
        <f>#REF!</f>
        <v>#REF!</v>
      </c>
      <c r="B1" s="33"/>
      <c r="C1" s="33"/>
      <c r="D1" s="33"/>
      <c r="E1" s="33"/>
      <c r="F1" s="33"/>
    </row>
    <row r="2" s="24" customFormat="1" ht="20.25" customHeight="1" spans="1:6">
      <c r="A2" s="245" t="e">
        <f>#REF!</f>
        <v>#REF!</v>
      </c>
      <c r="B2" s="246"/>
      <c r="C2" s="247"/>
      <c r="D2" s="248"/>
      <c r="F2" s="249" t="e">
        <f>#REF!</f>
        <v>#REF!</v>
      </c>
    </row>
    <row r="3" s="242" customFormat="1" ht="20.25" customHeight="1" spans="1:7">
      <c r="A3" s="114" t="s">
        <v>28</v>
      </c>
      <c r="B3" s="250" t="s">
        <v>1117</v>
      </c>
      <c r="C3" s="250" t="s">
        <v>216</v>
      </c>
      <c r="D3" s="251" t="s">
        <v>7</v>
      </c>
      <c r="E3" s="252" t="s">
        <v>143</v>
      </c>
      <c r="F3" s="252" t="s">
        <v>168</v>
      </c>
      <c r="G3" s="253"/>
    </row>
    <row r="4" s="242" customFormat="1" ht="20.25" customHeight="1" spans="1:7">
      <c r="A4" s="254"/>
      <c r="B4" s="255"/>
      <c r="C4" s="255"/>
      <c r="D4" s="256"/>
      <c r="E4" s="257"/>
      <c r="F4" s="257"/>
      <c r="G4" s="253"/>
    </row>
    <row r="5" s="23" customFormat="1" ht="20.25" customHeight="1" spans="1:6">
      <c r="A5" s="258"/>
      <c r="B5" s="14"/>
      <c r="C5" s="15"/>
      <c r="D5" s="15"/>
      <c r="E5" s="259"/>
      <c r="F5" s="14"/>
    </row>
    <row r="6" s="23" customFormat="1" ht="20.25" customHeight="1" spans="1:6">
      <c r="A6" s="258"/>
      <c r="B6" s="14"/>
      <c r="C6" s="15"/>
      <c r="D6" s="15"/>
      <c r="E6" s="259"/>
      <c r="F6" s="14"/>
    </row>
    <row r="7" s="23" customFormat="1" ht="20.25" customHeight="1" spans="1:6">
      <c r="A7" s="258"/>
      <c r="B7" s="14"/>
      <c r="C7" s="15"/>
      <c r="D7" s="15"/>
      <c r="E7" s="259"/>
      <c r="F7" s="14"/>
    </row>
    <row r="8" s="23" customFormat="1" ht="20.25" customHeight="1" spans="1:6">
      <c r="A8" s="258"/>
      <c r="B8" s="14"/>
      <c r="C8" s="15"/>
      <c r="D8" s="15"/>
      <c r="E8" s="259"/>
      <c r="F8" s="14"/>
    </row>
    <row r="9" s="23" customFormat="1" ht="20.25" customHeight="1" spans="1:6">
      <c r="A9" s="13"/>
      <c r="B9" s="14"/>
      <c r="C9" s="15"/>
      <c r="D9" s="15"/>
      <c r="E9" s="259"/>
      <c r="F9" s="14"/>
    </row>
    <row r="10" s="23" customFormat="1" ht="20.25" customHeight="1" spans="1:6">
      <c r="A10" s="13"/>
      <c r="B10" s="14"/>
      <c r="C10" s="15"/>
      <c r="D10" s="15"/>
      <c r="E10" s="259"/>
      <c r="F10" s="14"/>
    </row>
    <row r="11" s="23" customFormat="1" ht="20.25" customHeight="1" spans="1:6">
      <c r="A11" s="13"/>
      <c r="B11" s="14"/>
      <c r="C11" s="15"/>
      <c r="D11" s="15"/>
      <c r="E11" s="259"/>
      <c r="F11" s="14"/>
    </row>
    <row r="12" s="23" customFormat="1" ht="20.25" customHeight="1" spans="1:6">
      <c r="A12" s="13"/>
      <c r="B12" s="14"/>
      <c r="C12" s="15"/>
      <c r="D12" s="15"/>
      <c r="E12" s="259"/>
      <c r="F12" s="14"/>
    </row>
    <row r="13" s="23" customFormat="1" ht="20.25" customHeight="1" spans="1:6">
      <c r="A13" s="14"/>
      <c r="B13" s="14"/>
      <c r="C13" s="15"/>
      <c r="D13" s="15"/>
      <c r="E13" s="259"/>
      <c r="F13" s="14"/>
    </row>
    <row r="14" s="23" customFormat="1" ht="20.25" customHeight="1" spans="1:6">
      <c r="A14" s="14"/>
      <c r="B14" s="14"/>
      <c r="C14" s="15"/>
      <c r="D14" s="15"/>
      <c r="E14" s="259"/>
      <c r="F14" s="14"/>
    </row>
    <row r="15" s="23" customFormat="1" ht="20.25" customHeight="1" spans="1:6">
      <c r="A15" s="14"/>
      <c r="B15" s="14"/>
      <c r="C15" s="15"/>
      <c r="D15" s="15"/>
      <c r="E15" s="259"/>
      <c r="F15" s="14"/>
    </row>
    <row r="16" s="23" customFormat="1" ht="20.25" customHeight="1" spans="1:6">
      <c r="A16" s="14"/>
      <c r="B16" s="14"/>
      <c r="C16" s="15"/>
      <c r="D16" s="15"/>
      <c r="E16" s="259"/>
      <c r="F16" s="14"/>
    </row>
    <row r="17" s="23" customFormat="1" ht="20.25" customHeight="1" spans="1:6">
      <c r="A17" s="14"/>
      <c r="B17" s="14"/>
      <c r="C17" s="15"/>
      <c r="D17" s="15"/>
      <c r="E17" s="259"/>
      <c r="F17" s="14"/>
    </row>
    <row r="18" s="23" customFormat="1" ht="20.25" customHeight="1" spans="1:6">
      <c r="A18" s="76" t="s">
        <v>211</v>
      </c>
      <c r="B18" s="77"/>
      <c r="C18" s="15"/>
      <c r="D18" s="15"/>
      <c r="E18" s="259"/>
      <c r="F18" s="14"/>
    </row>
    <row r="19" s="27" customFormat="1" ht="20.25" customHeight="1" spans="1:6">
      <c r="A19" s="49" t="e">
        <f>#REF!</f>
        <v>#REF!</v>
      </c>
      <c r="B19" s="260"/>
      <c r="C19" s="49"/>
      <c r="E19" s="51" t="e">
        <f>#REF!</f>
        <v>#REF!</v>
      </c>
      <c r="F19" s="49"/>
    </row>
    <row r="20" s="24" customFormat="1" ht="20.25" customHeight="1" spans="1:5">
      <c r="A20" s="24" t="e">
        <f>#REF!</f>
        <v>#REF!</v>
      </c>
      <c r="C20" s="247"/>
      <c r="E20" s="38"/>
    </row>
    <row r="21" ht="20.25" customHeight="1" spans="1:6">
      <c r="A21" s="24"/>
      <c r="B21" s="24"/>
      <c r="C21" s="247"/>
      <c r="D21" s="24"/>
      <c r="E21" s="38"/>
      <c r="F21" s="24"/>
    </row>
    <row r="22" ht="20.25" customHeight="1" spans="1:6">
      <c r="A22" s="24"/>
      <c r="B22" s="24"/>
      <c r="C22" s="247"/>
      <c r="D22" s="24"/>
      <c r="E22" s="38"/>
      <c r="F22" s="24"/>
    </row>
    <row r="24" s="243" customFormat="1" ht="20.25" spans="2:5">
      <c r="B24" s="29"/>
      <c r="C24" s="261"/>
      <c r="E24" s="262"/>
    </row>
  </sheetData>
  <mergeCells count="8">
    <mergeCell ref="A1:F1"/>
    <mergeCell ref="A18:B18"/>
    <mergeCell ref="A3:A4"/>
    <mergeCell ref="B3:B4"/>
    <mergeCell ref="D3:D4"/>
    <mergeCell ref="E3:E4"/>
    <mergeCell ref="F3:F4"/>
    <mergeCell ref="G3:G4"/>
  </mergeCells>
  <printOptions horizontalCentered="1" verticalCentered="1"/>
  <pageMargins left="0.82" right="0.78740157480315" top="1.52" bottom="0.748031496062992" header="1.02" footer="0.275590551181102"/>
  <pageSetup paperSize="9" orientation="landscape" horizontalDpi="300" verticalDpi="300"/>
  <headerFooter alignWithMargins="0" scaleWithDoc="0">
    <oddHeader>&amp;C&amp;"宋体,加粗"&amp;22递延所得税资产评估明细表&amp;R
&amp;"宋体,常规"表&amp;"Times New Roman,常规" 4 - 16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M30"/>
  <sheetViews>
    <sheetView showGridLines="0" zoomScaleSheetLayoutView="60" workbookViewId="0">
      <pane xSplit="2" ySplit="3" topLeftCell="C4" activePane="bottomRight" state="frozenSplit"/>
      <selection/>
      <selection pane="topRight"/>
      <selection pane="bottomLeft"/>
      <selection pane="bottomRight" activeCell="A18" sqref="A18:B18"/>
    </sheetView>
  </sheetViews>
  <sheetFormatPr defaultColWidth="9" defaultRowHeight="15.75"/>
  <cols>
    <col min="1" max="1" width="4.375" style="1580" customWidth="1"/>
    <col min="2" max="2" width="19.375" style="1773" customWidth="1"/>
    <col min="3" max="3" width="11.625" style="1773" customWidth="1"/>
    <col min="4" max="4" width="8.625" style="1773" customWidth="1"/>
    <col min="5" max="5" width="11.625" style="1773" customWidth="1"/>
    <col min="6" max="6" width="10.5" style="1773" customWidth="1"/>
    <col min="7" max="8" width="11.625" style="1774" customWidth="1"/>
    <col min="9" max="9" width="11.625" style="1580" customWidth="1"/>
    <col min="10" max="10" width="8.25" style="1580" customWidth="1"/>
    <col min="11" max="11" width="10.5" style="1580" customWidth="1"/>
    <col min="12" max="12" width="4.625" style="1580" hidden="1" customWidth="1"/>
    <col min="13" max="13" width="4.125" style="1580" hidden="1" customWidth="1"/>
    <col min="14" max="16384" width="9" style="389"/>
  </cols>
  <sheetData>
    <row r="1" s="358" customFormat="1" ht="20.25" customHeight="1" spans="1:13">
      <c r="A1" s="1387" t="e">
        <f>#REF!</f>
        <v>#REF!</v>
      </c>
      <c r="B1" s="1387"/>
      <c r="C1" s="1387"/>
      <c r="D1" s="1387"/>
      <c r="E1" s="1387"/>
      <c r="F1" s="1387"/>
      <c r="G1" s="1387"/>
      <c r="H1" s="1387"/>
      <c r="I1" s="1387"/>
      <c r="J1" s="1387"/>
      <c r="K1" s="1387"/>
      <c r="L1" s="377"/>
      <c r="M1" s="377"/>
    </row>
    <row r="2" s="356" customFormat="1" ht="20.25" customHeight="1" spans="1:12">
      <c r="A2" s="360" t="e">
        <f>#REF!</f>
        <v>#REF!</v>
      </c>
      <c r="B2" s="1431"/>
      <c r="C2" s="1431"/>
      <c r="D2" s="1431"/>
      <c r="E2" s="1431"/>
      <c r="F2" s="1775"/>
      <c r="I2" s="372"/>
      <c r="J2" s="372"/>
      <c r="K2" s="376" t="e">
        <f>#REF!</f>
        <v>#REF!</v>
      </c>
      <c r="L2" s="377"/>
    </row>
    <row r="3" s="1382" customFormat="1" ht="39.75" customHeight="1" spans="1:13">
      <c r="A3" s="1776" t="s">
        <v>28</v>
      </c>
      <c r="B3" s="1777" t="s">
        <v>184</v>
      </c>
      <c r="C3" s="1777" t="s">
        <v>185</v>
      </c>
      <c r="D3" s="1777" t="s">
        <v>177</v>
      </c>
      <c r="E3" s="1777" t="s">
        <v>178</v>
      </c>
      <c r="F3" s="1777" t="s">
        <v>179</v>
      </c>
      <c r="G3" s="1778" t="s">
        <v>7</v>
      </c>
      <c r="H3" s="1779" t="s">
        <v>143</v>
      </c>
      <c r="I3" s="1779" t="s">
        <v>9</v>
      </c>
      <c r="J3" s="1777" t="s">
        <v>30</v>
      </c>
      <c r="K3" s="1777" t="s">
        <v>168</v>
      </c>
      <c r="L3" s="1784"/>
      <c r="M3" s="1412"/>
    </row>
    <row r="4" s="358" customFormat="1" ht="20.25" customHeight="1" spans="1:13">
      <c r="A4" s="1351"/>
      <c r="B4" s="1776"/>
      <c r="C4" s="1723"/>
      <c r="D4" s="1723"/>
      <c r="E4" s="1723"/>
      <c r="F4" s="1723"/>
      <c r="G4" s="1399" t="s">
        <v>167</v>
      </c>
      <c r="H4" s="1399"/>
      <c r="I4" s="1399"/>
      <c r="J4" s="1399"/>
      <c r="K4" s="1351"/>
      <c r="L4" s="1785"/>
      <c r="M4" s="1413"/>
    </row>
    <row r="5" s="358" customFormat="1" ht="20.25" customHeight="1" spans="1:13">
      <c r="A5" s="1351"/>
      <c r="B5" s="1723" t="s">
        <v>167</v>
      </c>
      <c r="C5" s="1723"/>
      <c r="D5" s="1723"/>
      <c r="E5" s="1387"/>
      <c r="F5" s="1723"/>
      <c r="G5" s="1399"/>
      <c r="H5" s="1399"/>
      <c r="I5" s="1399"/>
      <c r="J5" s="1399"/>
      <c r="K5" s="1351"/>
      <c r="L5" s="1785"/>
      <c r="M5" s="1413"/>
    </row>
    <row r="6" s="358" customFormat="1" ht="20.25" customHeight="1" spans="1:13">
      <c r="A6" s="1351"/>
      <c r="B6" s="1723"/>
      <c r="C6" s="1723"/>
      <c r="D6" s="1723"/>
      <c r="E6" s="1723"/>
      <c r="F6" s="1723"/>
      <c r="G6" s="1399"/>
      <c r="H6" s="1399"/>
      <c r="I6" s="1399"/>
      <c r="J6" s="1399"/>
      <c r="K6" s="1351"/>
      <c r="L6" s="1785"/>
      <c r="M6" s="1413"/>
    </row>
    <row r="7" s="358" customFormat="1" ht="20.25" customHeight="1" spans="1:13">
      <c r="A7" s="1351"/>
      <c r="B7" s="1723"/>
      <c r="C7" s="1723"/>
      <c r="D7" s="1723"/>
      <c r="E7" s="1723"/>
      <c r="F7" s="1723"/>
      <c r="G7" s="1399"/>
      <c r="H7" s="1399"/>
      <c r="I7" s="1399"/>
      <c r="J7" s="1399"/>
      <c r="K7" s="1351"/>
      <c r="L7" s="1785"/>
      <c r="M7" s="1413"/>
    </row>
    <row r="8" s="358" customFormat="1" ht="20.25" customHeight="1" spans="1:13">
      <c r="A8" s="1351"/>
      <c r="B8" s="1723"/>
      <c r="C8" s="1723"/>
      <c r="D8" s="1723"/>
      <c r="E8" s="1723"/>
      <c r="F8" s="1723"/>
      <c r="G8" s="1399"/>
      <c r="H8" s="1399"/>
      <c r="I8" s="1399"/>
      <c r="J8" s="1399"/>
      <c r="K8" s="1351"/>
      <c r="L8" s="1785"/>
      <c r="M8" s="1413"/>
    </row>
    <row r="9" s="358" customFormat="1" ht="20.25" customHeight="1" spans="1:13">
      <c r="A9" s="1351"/>
      <c r="B9" s="1723" t="s">
        <v>167</v>
      </c>
      <c r="C9" s="1723"/>
      <c r="D9" s="1723"/>
      <c r="E9" s="1723"/>
      <c r="F9" s="1723"/>
      <c r="G9" s="1399" t="s">
        <v>167</v>
      </c>
      <c r="H9" s="1399"/>
      <c r="I9" s="1399"/>
      <c r="J9" s="1399"/>
      <c r="K9" s="1351"/>
      <c r="L9" s="1785"/>
      <c r="M9" s="1413"/>
    </row>
    <row r="10" s="358" customFormat="1" ht="20.25" customHeight="1" spans="1:13">
      <c r="A10" s="1351"/>
      <c r="B10" s="1723"/>
      <c r="C10" s="1723"/>
      <c r="D10" s="1723"/>
      <c r="E10" s="1723"/>
      <c r="F10" s="1723"/>
      <c r="G10" s="1399"/>
      <c r="H10" s="1399"/>
      <c r="I10" s="1399"/>
      <c r="J10" s="1399"/>
      <c r="K10" s="1351"/>
      <c r="L10" s="1785"/>
      <c r="M10" s="1413"/>
    </row>
    <row r="11" s="358" customFormat="1" ht="20.25" customHeight="1" spans="1:13">
      <c r="A11" s="1351"/>
      <c r="B11" s="1723"/>
      <c r="C11" s="1723"/>
      <c r="D11" s="1723"/>
      <c r="E11" s="1723"/>
      <c r="F11" s="1723"/>
      <c r="G11" s="1399"/>
      <c r="H11" s="1399"/>
      <c r="I11" s="1399"/>
      <c r="J11" s="1399"/>
      <c r="K11" s="1351"/>
      <c r="L11" s="1785"/>
      <c r="M11" s="1413"/>
    </row>
    <row r="12" s="358" customFormat="1" ht="20.25" customHeight="1" spans="1:13">
      <c r="A12" s="1351"/>
      <c r="B12" s="1723"/>
      <c r="C12" s="1723"/>
      <c r="D12" s="1723"/>
      <c r="E12" s="1723"/>
      <c r="F12" s="1723"/>
      <c r="G12" s="1399"/>
      <c r="H12" s="1399"/>
      <c r="I12" s="1399"/>
      <c r="J12" s="1399"/>
      <c r="K12" s="1351"/>
      <c r="L12" s="1785"/>
      <c r="M12" s="1413"/>
    </row>
    <row r="13" s="358" customFormat="1" ht="20.25" customHeight="1" spans="1:13">
      <c r="A13" s="1351"/>
      <c r="B13" s="1723"/>
      <c r="C13" s="1723"/>
      <c r="D13" s="1723"/>
      <c r="E13" s="1723"/>
      <c r="F13" s="1723"/>
      <c r="G13" s="1780"/>
      <c r="H13" s="1780"/>
      <c r="I13" s="1399"/>
      <c r="J13" s="1399"/>
      <c r="K13" s="1351"/>
      <c r="L13" s="1785"/>
      <c r="M13" s="1413"/>
    </row>
    <row r="14" s="358" customFormat="1" ht="20.25" customHeight="1" spans="1:13">
      <c r="A14" s="1351"/>
      <c r="B14" s="1723"/>
      <c r="C14" s="1723"/>
      <c r="D14" s="1723"/>
      <c r="E14" s="1723"/>
      <c r="F14" s="1723"/>
      <c r="G14" s="1780"/>
      <c r="H14" s="1780"/>
      <c r="I14" s="1399"/>
      <c r="J14" s="1399"/>
      <c r="K14" s="1351"/>
      <c r="L14" s="1785"/>
      <c r="M14" s="1413"/>
    </row>
    <row r="15" s="358" customFormat="1" ht="20.25" customHeight="1" spans="1:13">
      <c r="A15" s="1351"/>
      <c r="B15" s="1723"/>
      <c r="C15" s="1723"/>
      <c r="D15" s="1723"/>
      <c r="E15" s="1723"/>
      <c r="F15" s="1723"/>
      <c r="G15" s="1780"/>
      <c r="H15" s="1780"/>
      <c r="I15" s="1399"/>
      <c r="J15" s="1399"/>
      <c r="K15" s="1351"/>
      <c r="L15" s="1785"/>
      <c r="M15" s="1413"/>
    </row>
    <row r="16" s="358" customFormat="1" ht="20.25" customHeight="1" spans="1:13">
      <c r="A16" s="1351"/>
      <c r="B16" s="1723"/>
      <c r="C16" s="1723"/>
      <c r="D16" s="1723"/>
      <c r="E16" s="1723"/>
      <c r="F16" s="1723"/>
      <c r="G16" s="1780"/>
      <c r="H16" s="1780"/>
      <c r="I16" s="1399"/>
      <c r="J16" s="1399"/>
      <c r="K16" s="1351"/>
      <c r="L16" s="1785"/>
      <c r="M16" s="1413"/>
    </row>
    <row r="17" s="358" customFormat="1" ht="20.25" customHeight="1" spans="1:13">
      <c r="A17" s="1351"/>
      <c r="B17" s="1723"/>
      <c r="C17" s="1723"/>
      <c r="D17" s="1723"/>
      <c r="E17" s="1723"/>
      <c r="F17" s="1723"/>
      <c r="G17" s="1780"/>
      <c r="H17" s="1780"/>
      <c r="I17" s="1399"/>
      <c r="J17" s="1399"/>
      <c r="K17" s="1351"/>
      <c r="L17" s="1785"/>
      <c r="M17" s="1413"/>
    </row>
    <row r="18" s="358" customFormat="1" ht="20.25" customHeight="1" spans="1:13">
      <c r="A18" s="1401" t="s">
        <v>180</v>
      </c>
      <c r="B18" s="1402"/>
      <c r="C18" s="1723"/>
      <c r="D18" s="1723"/>
      <c r="E18" s="1723"/>
      <c r="F18" s="1723"/>
      <c r="G18" s="1399" t="s">
        <v>167</v>
      </c>
      <c r="H18" s="1399"/>
      <c r="I18" s="1399"/>
      <c r="J18" s="1399"/>
      <c r="K18" s="1351"/>
      <c r="L18" s="1785"/>
      <c r="M18" s="1413"/>
    </row>
    <row r="19" s="358" customFormat="1" ht="20.25" customHeight="1" spans="1:11">
      <c r="A19" s="372" t="e">
        <f>#REF!</f>
        <v>#REF!</v>
      </c>
      <c r="B19" s="1404"/>
      <c r="C19" s="1404"/>
      <c r="D19" s="1404"/>
      <c r="E19" s="1404"/>
      <c r="F19" s="1404"/>
      <c r="G19" s="375"/>
      <c r="H19" s="375" t="e">
        <f>#REF!</f>
        <v>#REF!</v>
      </c>
      <c r="I19" s="372"/>
      <c r="J19" s="372"/>
      <c r="K19" s="373" t="s">
        <v>167</v>
      </c>
    </row>
    <row r="20" s="358" customFormat="1" ht="20.25" customHeight="1" spans="1:13">
      <c r="A20" s="1781" t="e">
        <f>#REF!</f>
        <v>#REF!</v>
      </c>
      <c r="B20" s="1781"/>
      <c r="C20" s="1781"/>
      <c r="D20" s="1387"/>
      <c r="E20" s="1387"/>
      <c r="F20" s="1387"/>
      <c r="G20" s="1742"/>
      <c r="H20" s="1742"/>
      <c r="I20" s="377"/>
      <c r="J20" s="377"/>
      <c r="K20" s="377"/>
      <c r="L20" s="377"/>
      <c r="M20" s="377"/>
    </row>
    <row r="21" s="1772" customFormat="1" spans="1:13">
      <c r="A21" s="1408"/>
      <c r="B21" s="1782"/>
      <c r="C21" s="1782"/>
      <c r="D21" s="1782"/>
      <c r="E21" s="1782"/>
      <c r="F21" s="1782"/>
      <c r="G21" s="1783"/>
      <c r="H21" s="1783"/>
      <c r="I21" s="1408"/>
      <c r="J21" s="1408"/>
      <c r="K21" s="1408"/>
      <c r="L21" s="1408"/>
      <c r="M21" s="1408"/>
    </row>
    <row r="22" s="1772" customFormat="1" spans="1:13">
      <c r="A22" s="1408"/>
      <c r="B22" s="1782"/>
      <c r="C22" s="1782"/>
      <c r="D22" s="1782"/>
      <c r="E22" s="1782"/>
      <c r="F22" s="1782"/>
      <c r="G22" s="1783"/>
      <c r="H22" s="1783"/>
      <c r="I22" s="1408"/>
      <c r="J22" s="1408"/>
      <c r="K22" s="1408"/>
      <c r="L22" s="1408"/>
      <c r="M22" s="1408"/>
    </row>
    <row r="23" s="1772" customFormat="1" spans="1:13">
      <c r="A23" s="1408"/>
      <c r="B23" s="1782"/>
      <c r="C23" s="1782"/>
      <c r="D23" s="1782"/>
      <c r="E23" s="1782"/>
      <c r="F23" s="1782"/>
      <c r="G23" s="1783"/>
      <c r="H23" s="1783"/>
      <c r="I23" s="1408"/>
      <c r="J23" s="1408"/>
      <c r="K23" s="1408"/>
      <c r="L23" s="1408"/>
      <c r="M23" s="1408"/>
    </row>
    <row r="24" s="1772" customFormat="1" spans="1:13">
      <c r="A24" s="1408"/>
      <c r="B24" s="1782"/>
      <c r="C24" s="1782"/>
      <c r="D24" s="1782"/>
      <c r="E24" s="1782"/>
      <c r="F24" s="1782"/>
      <c r="G24" s="1783"/>
      <c r="H24" s="1783"/>
      <c r="I24" s="1408"/>
      <c r="J24" s="1408"/>
      <c r="K24" s="1408"/>
      <c r="L24" s="1408"/>
      <c r="M24" s="1408"/>
    </row>
    <row r="25" s="1772" customFormat="1" spans="1:13">
      <c r="A25" s="1408"/>
      <c r="B25" s="1782"/>
      <c r="C25" s="1782"/>
      <c r="D25" s="1782"/>
      <c r="E25" s="1782"/>
      <c r="F25" s="1782"/>
      <c r="G25" s="1783"/>
      <c r="H25" s="1783"/>
      <c r="I25" s="1408"/>
      <c r="J25" s="1408"/>
      <c r="K25" s="1408"/>
      <c r="L25" s="1408"/>
      <c r="M25" s="1408"/>
    </row>
    <row r="26" s="1772" customFormat="1" spans="1:13">
      <c r="A26" s="1408"/>
      <c r="B26" s="1782"/>
      <c r="C26" s="1782"/>
      <c r="D26" s="1782"/>
      <c r="E26" s="1782"/>
      <c r="F26" s="1782"/>
      <c r="G26" s="1783"/>
      <c r="H26" s="1783"/>
      <c r="I26" s="1408"/>
      <c r="J26" s="1408"/>
      <c r="K26" s="1408"/>
      <c r="L26" s="1408"/>
      <c r="M26" s="1408"/>
    </row>
    <row r="27" s="1772" customFormat="1" spans="1:13">
      <c r="A27" s="1408"/>
      <c r="B27" s="1782"/>
      <c r="C27" s="1782"/>
      <c r="D27" s="1782"/>
      <c r="E27" s="1782"/>
      <c r="F27" s="1782"/>
      <c r="G27" s="1783"/>
      <c r="H27" s="1783"/>
      <c r="I27" s="1408"/>
      <c r="J27" s="1408"/>
      <c r="K27" s="1408"/>
      <c r="L27" s="1408"/>
      <c r="M27" s="1408"/>
    </row>
    <row r="28" s="1772" customFormat="1" spans="1:13">
      <c r="A28" s="1408"/>
      <c r="B28" s="1782"/>
      <c r="C28" s="1782"/>
      <c r="D28" s="1782"/>
      <c r="E28" s="1782"/>
      <c r="F28" s="1782"/>
      <c r="G28" s="1783"/>
      <c r="H28" s="1783"/>
      <c r="I28" s="1408"/>
      <c r="J28" s="1408"/>
      <c r="K28" s="1408"/>
      <c r="L28" s="1408"/>
      <c r="M28" s="1408"/>
    </row>
    <row r="29" s="1772" customFormat="1" spans="1:13">
      <c r="A29" s="1408"/>
      <c r="B29" s="1782"/>
      <c r="C29" s="1782"/>
      <c r="D29" s="1782"/>
      <c r="E29" s="1782"/>
      <c r="F29" s="1782"/>
      <c r="G29" s="1783"/>
      <c r="H29" s="1783"/>
      <c r="I29" s="1408"/>
      <c r="J29" s="1408"/>
      <c r="K29" s="1408"/>
      <c r="L29" s="1408"/>
      <c r="M29" s="1408"/>
    </row>
    <row r="30" s="1772" customFormat="1" spans="1:13">
      <c r="A30" s="1408"/>
      <c r="B30" s="1782"/>
      <c r="C30" s="1782"/>
      <c r="D30" s="1782"/>
      <c r="E30" s="1782"/>
      <c r="F30" s="1782"/>
      <c r="G30" s="1783"/>
      <c r="H30" s="1783"/>
      <c r="I30" s="1408"/>
      <c r="J30" s="1408"/>
      <c r="K30" s="1408"/>
      <c r="L30" s="1408"/>
      <c r="M30" s="1408"/>
    </row>
  </sheetData>
  <mergeCells count="3">
    <mergeCell ref="A1:K1"/>
    <mergeCell ref="A18:B18"/>
    <mergeCell ref="A20:C20"/>
  </mergeCells>
  <printOptions horizontalCentered="1" verticalCentered="1"/>
  <pageMargins left="0.24" right="0.196850393700787" top="0.83" bottom="0.62992125984252" header="0.87" footer="0.866141732283464"/>
  <pageSetup paperSize="9" orientation="landscape" horizontalDpi="180" verticalDpi="180"/>
  <headerFooter alignWithMargins="0" scaleWithDoc="0">
    <oddHeader>&amp;C&amp;"宋体,加粗"&amp;22货币资金&amp;20--其&amp;22他货币资金评估明细表&amp;R
&amp;"宋体,常规"表&amp;"Times New Roman,常规" 3 - 1 - 3
</oddHeader>
  </headerFooter>
  <colBreaks count="1" manualBreakCount="1">
    <brk id="13" max="65535" man="1"/>
  </colBreaks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K28"/>
  <sheetViews>
    <sheetView showGridLines="0" zoomScaleSheetLayoutView="60" workbookViewId="0">
      <pane xSplit="3" ySplit="3" topLeftCell="D4" activePane="bottomRight" state="frozenSplit"/>
      <selection/>
      <selection pane="topRight"/>
      <selection pane="bottomLeft"/>
      <selection pane="bottomRight" activeCell="I2" sqref="I2"/>
    </sheetView>
  </sheetViews>
  <sheetFormatPr defaultColWidth="9" defaultRowHeight="15"/>
  <cols>
    <col min="1" max="1" width="7.625" style="5" customWidth="1"/>
    <col min="2" max="2" width="30.625" style="2" customWidth="1"/>
    <col min="3" max="8" width="14.125" style="2" customWidth="1"/>
    <col min="9" max="16384" width="9" style="2"/>
  </cols>
  <sheetData>
    <row r="1" s="16" customFormat="1" ht="20.25" customHeight="1" spans="1:8">
      <c r="A1" s="25" t="e">
        <f>#REF!</f>
        <v>#REF!</v>
      </c>
      <c r="B1" s="25"/>
      <c r="C1" s="25"/>
      <c r="D1" s="25"/>
      <c r="E1" s="25"/>
      <c r="F1" s="25"/>
      <c r="G1" s="25"/>
      <c r="H1" s="25"/>
    </row>
    <row r="2" s="16" customFormat="1" ht="20.25" customHeight="1" spans="1:10">
      <c r="A2" s="7" t="e">
        <f>#REF!</f>
        <v>#REF!</v>
      </c>
      <c r="B2" s="8"/>
      <c r="C2" s="8"/>
      <c r="D2" s="89"/>
      <c r="E2" s="94"/>
      <c r="F2" s="94"/>
      <c r="G2" s="94"/>
      <c r="H2" s="66" t="e">
        <f>#REF!</f>
        <v>#REF!</v>
      </c>
      <c r="I2" s="100"/>
      <c r="J2" s="19"/>
    </row>
    <row r="3" s="235" customFormat="1" ht="40.5" customHeight="1" spans="1:8">
      <c r="A3" s="236" t="s">
        <v>28</v>
      </c>
      <c r="B3" s="237" t="s">
        <v>1117</v>
      </c>
      <c r="C3" s="236" t="s">
        <v>386</v>
      </c>
      <c r="D3" s="238" t="s">
        <v>7</v>
      </c>
      <c r="E3" s="236" t="s">
        <v>143</v>
      </c>
      <c r="F3" s="236" t="s">
        <v>9</v>
      </c>
      <c r="G3" s="236" t="s">
        <v>10</v>
      </c>
      <c r="H3" s="236" t="s">
        <v>168</v>
      </c>
    </row>
    <row r="4" s="16" customFormat="1" ht="20.25" customHeight="1" spans="1:8">
      <c r="A4" s="179"/>
      <c r="B4" s="239"/>
      <c r="C4" s="240"/>
      <c r="D4" s="241"/>
      <c r="E4" s="241"/>
      <c r="F4" s="241"/>
      <c r="G4" s="241"/>
      <c r="H4" s="14"/>
    </row>
    <row r="5" s="16" customFormat="1" ht="20.25" customHeight="1" spans="1:8">
      <c r="A5" s="179"/>
      <c r="B5" s="69"/>
      <c r="C5" s="14"/>
      <c r="D5" s="121"/>
      <c r="E5" s="121"/>
      <c r="F5" s="121"/>
      <c r="G5" s="121"/>
      <c r="H5" s="14"/>
    </row>
    <row r="6" s="16" customFormat="1" ht="20.25" customHeight="1" spans="1:8">
      <c r="A6" s="179"/>
      <c r="B6" s="69"/>
      <c r="C6" s="14"/>
      <c r="D6" s="121"/>
      <c r="E6" s="121"/>
      <c r="F6" s="121"/>
      <c r="G6" s="121"/>
      <c r="H6" s="14"/>
    </row>
    <row r="7" s="16" customFormat="1" ht="20.25" customHeight="1" spans="1:8">
      <c r="A7" s="179"/>
      <c r="B7" s="69"/>
      <c r="C7" s="14"/>
      <c r="D7" s="121"/>
      <c r="E7" s="121"/>
      <c r="F7" s="121"/>
      <c r="G7" s="121"/>
      <c r="H7" s="14"/>
    </row>
    <row r="8" s="16" customFormat="1" ht="20.25" customHeight="1" spans="1:8">
      <c r="A8" s="179"/>
      <c r="B8" s="69"/>
      <c r="C8" s="179"/>
      <c r="D8" s="121"/>
      <c r="E8" s="121"/>
      <c r="F8" s="121"/>
      <c r="G8" s="121"/>
      <c r="H8" s="14"/>
    </row>
    <row r="9" s="16" customFormat="1" ht="20.25" customHeight="1" spans="1:8">
      <c r="A9" s="179"/>
      <c r="B9" s="69"/>
      <c r="C9" s="14"/>
      <c r="D9" s="121"/>
      <c r="E9" s="121"/>
      <c r="F9" s="121"/>
      <c r="G9" s="121"/>
      <c r="H9" s="14"/>
    </row>
    <row r="10" s="16" customFormat="1" ht="20.25" customHeight="1" spans="1:8">
      <c r="A10" s="179"/>
      <c r="B10" s="69"/>
      <c r="C10" s="14"/>
      <c r="D10" s="121"/>
      <c r="E10" s="121"/>
      <c r="F10" s="121"/>
      <c r="G10" s="121"/>
      <c r="H10" s="14"/>
    </row>
    <row r="11" s="16" customFormat="1" ht="20.25" customHeight="1" spans="1:8">
      <c r="A11" s="14"/>
      <c r="B11" s="69"/>
      <c r="C11" s="14"/>
      <c r="D11" s="121"/>
      <c r="E11" s="121"/>
      <c r="F11" s="121"/>
      <c r="G11" s="121"/>
      <c r="H11" s="14"/>
    </row>
    <row r="12" s="16" customFormat="1" ht="20.25" customHeight="1" spans="1:8">
      <c r="A12" s="14"/>
      <c r="B12" s="69" t="s">
        <v>167</v>
      </c>
      <c r="C12" s="14"/>
      <c r="D12" s="121"/>
      <c r="E12" s="121"/>
      <c r="F12" s="121"/>
      <c r="G12" s="121"/>
      <c r="H12" s="14"/>
    </row>
    <row r="13" s="16" customFormat="1" ht="20.25" customHeight="1" spans="1:8">
      <c r="A13" s="14"/>
      <c r="B13" s="69"/>
      <c r="C13" s="14"/>
      <c r="D13" s="121"/>
      <c r="E13" s="121"/>
      <c r="F13" s="121"/>
      <c r="G13" s="121"/>
      <c r="H13" s="14"/>
    </row>
    <row r="14" s="16" customFormat="1" ht="20.25" customHeight="1" spans="1:8">
      <c r="A14" s="14"/>
      <c r="B14" s="69"/>
      <c r="C14" s="14"/>
      <c r="D14" s="121"/>
      <c r="E14" s="121"/>
      <c r="F14" s="121"/>
      <c r="G14" s="121"/>
      <c r="H14" s="14"/>
    </row>
    <row r="15" s="16" customFormat="1" ht="20.25" customHeight="1" spans="1:8">
      <c r="A15" s="14"/>
      <c r="B15" s="69"/>
      <c r="C15" s="14"/>
      <c r="D15" s="121"/>
      <c r="E15" s="121"/>
      <c r="F15" s="121"/>
      <c r="G15" s="121"/>
      <c r="H15" s="14"/>
    </row>
    <row r="16" s="16" customFormat="1" ht="20.25" customHeight="1" spans="1:8">
      <c r="A16" s="14"/>
      <c r="B16" s="69"/>
      <c r="C16" s="14"/>
      <c r="D16" s="121"/>
      <c r="E16" s="121"/>
      <c r="F16" s="121"/>
      <c r="G16" s="121"/>
      <c r="H16" s="14"/>
    </row>
    <row r="17" s="16" customFormat="1" ht="20.25" customHeight="1" spans="1:8">
      <c r="A17" s="14"/>
      <c r="B17" s="69"/>
      <c r="C17" s="14"/>
      <c r="D17" s="121"/>
      <c r="E17" s="121"/>
      <c r="F17" s="121"/>
      <c r="G17" s="121"/>
      <c r="H17" s="14"/>
    </row>
    <row r="18" s="16" customFormat="1" ht="20.25" customHeight="1" spans="1:8">
      <c r="A18" s="76" t="s">
        <v>175</v>
      </c>
      <c r="B18" s="77"/>
      <c r="C18" s="14"/>
      <c r="D18" s="121"/>
      <c r="E18" s="121"/>
      <c r="F18" s="121"/>
      <c r="G18" s="121"/>
      <c r="H18" s="14"/>
    </row>
    <row r="19" s="16" customFormat="1" ht="20.25" customHeight="1" spans="1:9">
      <c r="A19" s="46" t="e">
        <f>#REF!</f>
        <v>#REF!</v>
      </c>
      <c r="B19" s="78"/>
      <c r="C19" s="26"/>
      <c r="E19" s="78"/>
      <c r="F19" s="46" t="e">
        <f>#REF!</f>
        <v>#REF!</v>
      </c>
      <c r="G19" s="78"/>
      <c r="H19" s="47" t="e">
        <f>#REF!</f>
        <v>#REF!</v>
      </c>
      <c r="I19" s="94"/>
    </row>
    <row r="20" s="16" customFormat="1" ht="20.25" customHeight="1" spans="1:1">
      <c r="A20" s="12" t="e">
        <f>#REF!</f>
        <v>#REF!</v>
      </c>
    </row>
    <row r="21" s="16" customFormat="1" ht="20.25" customHeight="1" spans="1:1">
      <c r="A21" s="12"/>
    </row>
    <row r="22" s="16" customFormat="1" ht="20.25" customHeight="1" spans="1:1">
      <c r="A22" s="12"/>
    </row>
    <row r="28" s="58" customFormat="1" spans="1:11">
      <c r="A28" s="5"/>
      <c r="B28" s="2"/>
      <c r="C28" s="2"/>
      <c r="D28" s="2"/>
      <c r="E28" s="2"/>
      <c r="F28" s="2"/>
      <c r="G28" s="2"/>
      <c r="H28" s="2"/>
      <c r="I28" s="2"/>
      <c r="K28" s="81"/>
    </row>
  </sheetData>
  <mergeCells count="2">
    <mergeCell ref="A1:H1"/>
    <mergeCell ref="A18:B18"/>
  </mergeCells>
  <printOptions horizontalCentered="1" verticalCentered="1"/>
  <pageMargins left="0.31496062992126" right="0.31496062992126" top="1.46" bottom="0.94488188976378" header="1.04" footer="0.511811023622047"/>
  <pageSetup paperSize="9" orientation="landscape" horizontalDpi="180" verticalDpi="180"/>
  <headerFooter alignWithMargins="0" scaleWithDoc="0">
    <oddHeader>&amp;C&amp;"宋体,加粗"&amp;22&amp;A评估明细表&amp;R
&amp;"宋体,常规"表&amp;"Times New Roman,常规" 4 - 17</oddHeader>
  </headerFooter>
  <colBreaks count="1" manualBreakCount="1">
    <brk id="8" max="65535" man="1"/>
  </colBreaks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showGridLines="0" zoomScaleSheetLayoutView="60" workbookViewId="0">
      <pane xSplit="2" ySplit="3" topLeftCell="C4" activePane="bottomRight" state="frozenSplit"/>
      <selection/>
      <selection pane="topRight"/>
      <selection pane="bottomLeft"/>
      <selection pane="bottomRight" activeCell="J5" sqref="J5"/>
    </sheetView>
  </sheetViews>
  <sheetFormatPr defaultColWidth="9" defaultRowHeight="15"/>
  <cols>
    <col min="1" max="1" width="9.5" style="2" customWidth="1"/>
    <col min="2" max="2" width="30.625" style="134" customWidth="1"/>
    <col min="3" max="3" width="15.625" style="4" customWidth="1"/>
    <col min="4" max="4" width="15.5" style="4" customWidth="1"/>
    <col min="5" max="6" width="15.625" style="4" customWidth="1"/>
    <col min="7" max="7" width="15.625" style="2" customWidth="1"/>
    <col min="8" max="16384" width="9" style="2"/>
  </cols>
  <sheetData>
    <row r="1" s="16" customFormat="1" ht="20.25" customHeight="1" spans="1:7">
      <c r="A1" s="6" t="e">
        <f>#REF!</f>
        <v>#REF!</v>
      </c>
      <c r="B1" s="6"/>
      <c r="C1" s="6"/>
      <c r="D1" s="6"/>
      <c r="E1" s="6"/>
      <c r="F1" s="6"/>
      <c r="G1" s="6"/>
    </row>
    <row r="2" s="16" customFormat="1" ht="20.25" customHeight="1" spans="1:9">
      <c r="A2" s="231" t="e">
        <f>#REF!</f>
        <v>#REF!</v>
      </c>
      <c r="B2" s="231"/>
      <c r="C2" s="231"/>
      <c r="D2" s="64"/>
      <c r="E2" s="8"/>
      <c r="F2" s="174"/>
      <c r="G2" s="66" t="e">
        <f>#REF!</f>
        <v>#REF!</v>
      </c>
      <c r="H2" s="100"/>
      <c r="I2" s="19"/>
    </row>
    <row r="3" s="6" customFormat="1" ht="20.25" customHeight="1" spans="1:7">
      <c r="A3" s="10" t="s">
        <v>142</v>
      </c>
      <c r="B3" s="135" t="s">
        <v>29</v>
      </c>
      <c r="C3" s="136" t="s">
        <v>7</v>
      </c>
      <c r="D3" s="136" t="s">
        <v>143</v>
      </c>
      <c r="E3" s="136" t="s">
        <v>1125</v>
      </c>
      <c r="F3" s="136" t="s">
        <v>10</v>
      </c>
      <c r="G3" s="135" t="s">
        <v>168</v>
      </c>
    </row>
    <row r="4" s="16" customFormat="1" ht="20.25" customHeight="1" spans="1:7">
      <c r="A4" s="137" t="s">
        <v>1126</v>
      </c>
      <c r="B4" s="138" t="s">
        <v>1127</v>
      </c>
      <c r="C4" s="232"/>
      <c r="D4" s="232"/>
      <c r="E4" s="233"/>
      <c r="F4" s="233"/>
      <c r="G4" s="164"/>
    </row>
    <row r="5" s="16" customFormat="1" ht="20.25" customHeight="1" spans="1:7">
      <c r="A5" s="137" t="s">
        <v>1128</v>
      </c>
      <c r="B5" s="138" t="s">
        <v>1129</v>
      </c>
      <c r="C5" s="232"/>
      <c r="D5" s="232"/>
      <c r="E5" s="233"/>
      <c r="F5" s="233"/>
      <c r="G5" s="164"/>
    </row>
    <row r="6" s="16" customFormat="1" ht="20.25" customHeight="1" spans="1:7">
      <c r="A6" s="137" t="s">
        <v>1130</v>
      </c>
      <c r="B6" s="138" t="s">
        <v>1131</v>
      </c>
      <c r="C6" s="232"/>
      <c r="D6" s="232"/>
      <c r="E6" s="233"/>
      <c r="F6" s="233"/>
      <c r="G6" s="164"/>
    </row>
    <row r="7" s="16" customFormat="1" ht="20.25" customHeight="1" spans="1:7">
      <c r="A7" s="137" t="s">
        <v>1132</v>
      </c>
      <c r="B7" s="138" t="s">
        <v>1133</v>
      </c>
      <c r="C7" s="232"/>
      <c r="D7" s="232"/>
      <c r="E7" s="233"/>
      <c r="F7" s="233"/>
      <c r="G7" s="164"/>
    </row>
    <row r="8" s="16" customFormat="1" ht="20.25" customHeight="1" spans="1:7">
      <c r="A8" s="137" t="s">
        <v>1134</v>
      </c>
      <c r="B8" s="138" t="s">
        <v>1135</v>
      </c>
      <c r="C8" s="232"/>
      <c r="D8" s="232"/>
      <c r="E8" s="233"/>
      <c r="F8" s="233"/>
      <c r="G8" s="164"/>
    </row>
    <row r="9" s="16" customFormat="1" ht="20.25" customHeight="1" spans="1:7">
      <c r="A9" s="137" t="s">
        <v>1136</v>
      </c>
      <c r="B9" s="138" t="s">
        <v>1137</v>
      </c>
      <c r="C9" s="233"/>
      <c r="D9" s="233"/>
      <c r="E9" s="233"/>
      <c r="F9" s="233"/>
      <c r="G9" s="164"/>
    </row>
    <row r="10" s="16" customFormat="1" ht="20.25" customHeight="1" spans="1:7">
      <c r="A10" s="137" t="s">
        <v>1138</v>
      </c>
      <c r="B10" s="138" t="s">
        <v>1139</v>
      </c>
      <c r="C10" s="233"/>
      <c r="D10" s="233"/>
      <c r="E10" s="233"/>
      <c r="F10" s="233"/>
      <c r="G10" s="164"/>
    </row>
    <row r="11" s="16" customFormat="1" ht="20.25" customHeight="1" spans="1:7">
      <c r="A11" s="137" t="s">
        <v>1140</v>
      </c>
      <c r="B11" s="138" t="s">
        <v>1141</v>
      </c>
      <c r="C11" s="233"/>
      <c r="D11" s="233"/>
      <c r="E11" s="233"/>
      <c r="F11" s="233"/>
      <c r="G11" s="164"/>
    </row>
    <row r="12" s="16" customFormat="1" ht="20.25" customHeight="1" spans="1:7">
      <c r="A12" s="137" t="s">
        <v>1142</v>
      </c>
      <c r="B12" s="138" t="s">
        <v>1143</v>
      </c>
      <c r="C12" s="233"/>
      <c r="D12" s="233"/>
      <c r="E12" s="233"/>
      <c r="F12" s="233"/>
      <c r="G12" s="164"/>
    </row>
    <row r="13" s="16" customFormat="1" ht="20.25" customHeight="1" spans="1:7">
      <c r="A13" s="137" t="s">
        <v>1144</v>
      </c>
      <c r="B13" s="138" t="s">
        <v>1145</v>
      </c>
      <c r="C13" s="233"/>
      <c r="D13" s="233"/>
      <c r="E13" s="233"/>
      <c r="F13" s="233"/>
      <c r="G13" s="164"/>
    </row>
    <row r="14" s="16" customFormat="1" ht="20.25" customHeight="1" spans="1:7">
      <c r="A14" s="137" t="s">
        <v>1146</v>
      </c>
      <c r="B14" s="138" t="s">
        <v>1147</v>
      </c>
      <c r="C14" s="233"/>
      <c r="D14" s="233"/>
      <c r="E14" s="233"/>
      <c r="F14" s="233"/>
      <c r="G14" s="164"/>
    </row>
    <row r="15" s="16" customFormat="1" ht="20.25" customHeight="1" spans="1:7">
      <c r="A15" s="137" t="s">
        <v>1148</v>
      </c>
      <c r="B15" s="138" t="s">
        <v>1149</v>
      </c>
      <c r="C15" s="233"/>
      <c r="D15" s="233"/>
      <c r="E15" s="233"/>
      <c r="F15" s="233"/>
      <c r="G15" s="164"/>
    </row>
    <row r="16" s="16" customFormat="1" ht="20.25" customHeight="1" spans="1:7">
      <c r="A16" s="137"/>
      <c r="B16" s="138"/>
      <c r="C16" s="233"/>
      <c r="D16" s="233"/>
      <c r="E16" s="233"/>
      <c r="F16" s="233"/>
      <c r="G16" s="164"/>
    </row>
    <row r="17" s="16" customFormat="1" ht="20.25" customHeight="1" spans="1:7">
      <c r="A17" s="140" t="s">
        <v>180</v>
      </c>
      <c r="B17" s="141"/>
      <c r="C17" s="233"/>
      <c r="D17" s="233"/>
      <c r="E17" s="233"/>
      <c r="F17" s="233"/>
      <c r="G17" s="164"/>
    </row>
    <row r="18" s="16" customFormat="1" ht="20.25" customHeight="1" spans="1:6">
      <c r="A18" s="16" t="e">
        <f>#REF!</f>
        <v>#REF!</v>
      </c>
      <c r="B18" s="6"/>
      <c r="C18" s="19"/>
      <c r="D18" s="19"/>
      <c r="E18" s="19" t="e">
        <f>#REF!</f>
        <v>#REF!</v>
      </c>
      <c r="F18" s="19"/>
    </row>
    <row r="19" s="16" customFormat="1" ht="20.25" customHeight="1" spans="1:6">
      <c r="A19" s="16" t="e">
        <f>#REF!</f>
        <v>#REF!</v>
      </c>
      <c r="B19" s="6"/>
      <c r="C19" s="19"/>
      <c r="D19" s="19"/>
      <c r="E19" s="19"/>
      <c r="F19" s="19"/>
    </row>
    <row r="20" s="16" customFormat="1" ht="20.25" customHeight="1" spans="2:6">
      <c r="B20" s="6"/>
      <c r="C20" s="19"/>
      <c r="D20" s="19"/>
      <c r="E20" s="19"/>
      <c r="F20" s="19"/>
    </row>
    <row r="21" ht="20.25" customHeight="1" spans="1:8">
      <c r="A21" s="171"/>
      <c r="B21" s="234"/>
      <c r="C21" s="147"/>
      <c r="D21" s="147"/>
      <c r="E21" s="147"/>
      <c r="F21" s="147"/>
      <c r="G21" s="171"/>
      <c r="H21" s="171"/>
    </row>
    <row r="22" ht="15.75" spans="1:8">
      <c r="A22" s="171"/>
      <c r="B22" s="234"/>
      <c r="C22" s="147"/>
      <c r="D22" s="147"/>
      <c r="E22" s="147"/>
      <c r="F22" s="147"/>
      <c r="G22" s="171"/>
      <c r="H22" s="171"/>
    </row>
  </sheetData>
  <mergeCells count="3">
    <mergeCell ref="A1:G1"/>
    <mergeCell ref="A2:C2"/>
    <mergeCell ref="A17:B17"/>
  </mergeCells>
  <printOptions horizontalCentered="1" verticalCentered="1"/>
  <pageMargins left="0.354330708661417" right="0.31496062992126" top="1.57" bottom="0.86" header="1.1" footer="0.511811023622047"/>
  <pageSetup paperSize="9" orientation="landscape" horizontalDpi="180" verticalDpi="180"/>
  <headerFooter alignWithMargins="0" scaleWithDoc="0">
    <oddHeader>&amp;C&amp;"宋体,加粗"&amp;22&amp;A&amp;R
&amp;"宋体,常规"表&amp;"Times New Roman,常规" 5 
</oddHeader>
  </headerFooter>
  <colBreaks count="1" manualBreakCount="1">
    <brk id="7" max="65535" man="1"/>
  </colBreaks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K20"/>
  <sheetViews>
    <sheetView showGridLines="0" zoomScaleSheetLayoutView="60" workbookViewId="0">
      <pane xSplit="2" ySplit="3" topLeftCell="C4" activePane="bottomRight" state="frozenSplit"/>
      <selection/>
      <selection pane="topRight"/>
      <selection pane="bottomLeft"/>
      <selection pane="bottomRight" activeCell="M14" sqref="M14"/>
    </sheetView>
  </sheetViews>
  <sheetFormatPr defaultColWidth="9" defaultRowHeight="15"/>
  <cols>
    <col min="1" max="1" width="5.625" style="2" customWidth="1"/>
    <col min="2" max="2" width="26.625" style="2" customWidth="1"/>
    <col min="3" max="4" width="9.625" style="95" customWidth="1"/>
    <col min="5" max="6" width="7.625" style="96" customWidth="1"/>
    <col min="7" max="7" width="9.625" style="96" customWidth="1"/>
    <col min="8" max="8" width="12.625" style="97" customWidth="1"/>
    <col min="9" max="9" width="10" style="4" customWidth="1"/>
    <col min="10" max="10" width="12.625" style="4" customWidth="1"/>
    <col min="11" max="11" width="7.625" style="2" customWidth="1"/>
    <col min="12" max="16384" width="9" style="5"/>
  </cols>
  <sheetData>
    <row r="1" ht="20.25" customHeight="1" spans="5:5">
      <c r="E1" s="96" t="e">
        <f>#REF!</f>
        <v>#REF!</v>
      </c>
    </row>
    <row r="2" s="2" customFormat="1" ht="20.25" customHeight="1" spans="1:11">
      <c r="A2" s="7" t="e">
        <f>#REF!</f>
        <v>#REF!</v>
      </c>
      <c r="B2" s="144"/>
      <c r="C2" s="146"/>
      <c r="D2" s="146"/>
      <c r="E2" s="171"/>
      <c r="F2" s="224"/>
      <c r="G2" s="171"/>
      <c r="H2" s="171"/>
      <c r="I2" s="147"/>
      <c r="J2" s="220"/>
      <c r="K2" s="66" t="e">
        <f>#REF!</f>
        <v>#REF!</v>
      </c>
    </row>
    <row r="3" s="223" customFormat="1" ht="40.5" customHeight="1" spans="1:11">
      <c r="A3" s="56" t="s">
        <v>28</v>
      </c>
      <c r="B3" s="56" t="s">
        <v>1150</v>
      </c>
      <c r="C3" s="56" t="s">
        <v>216</v>
      </c>
      <c r="D3" s="56" t="s">
        <v>352</v>
      </c>
      <c r="E3" s="129" t="s">
        <v>1151</v>
      </c>
      <c r="F3" s="129" t="s">
        <v>177</v>
      </c>
      <c r="G3" s="129" t="s">
        <v>1152</v>
      </c>
      <c r="H3" s="130" t="s">
        <v>7</v>
      </c>
      <c r="I3" s="130" t="s">
        <v>1153</v>
      </c>
      <c r="J3" s="130" t="s">
        <v>143</v>
      </c>
      <c r="K3" s="56" t="s">
        <v>168</v>
      </c>
    </row>
    <row r="4" ht="20.25" customHeight="1" spans="1:11">
      <c r="A4" s="148"/>
      <c r="B4" s="110"/>
      <c r="C4" s="225"/>
      <c r="D4" s="225"/>
      <c r="E4" s="226"/>
      <c r="F4" s="226"/>
      <c r="G4" s="226"/>
      <c r="H4" s="227"/>
      <c r="I4" s="227"/>
      <c r="J4" s="227"/>
      <c r="K4" s="148"/>
    </row>
    <row r="5" ht="20.25" customHeight="1" spans="1:11">
      <c r="A5" s="148"/>
      <c r="B5" s="110"/>
      <c r="C5" s="225"/>
      <c r="D5" s="225"/>
      <c r="E5" s="226"/>
      <c r="F5" s="226"/>
      <c r="G5" s="226"/>
      <c r="H5" s="227"/>
      <c r="I5" s="227"/>
      <c r="J5" s="227"/>
      <c r="K5" s="148"/>
    </row>
    <row r="6" ht="20.25" customHeight="1" spans="1:11">
      <c r="A6" s="148"/>
      <c r="B6" s="110"/>
      <c r="C6" s="225"/>
      <c r="D6" s="225"/>
      <c r="E6" s="226"/>
      <c r="F6" s="226"/>
      <c r="G6" s="226"/>
      <c r="H6" s="227"/>
      <c r="I6" s="227"/>
      <c r="J6" s="227"/>
      <c r="K6" s="148"/>
    </row>
    <row r="7" ht="20.25" customHeight="1" spans="1:11">
      <c r="A7" s="148"/>
      <c r="B7" s="110"/>
      <c r="C7" s="225"/>
      <c r="D7" s="225"/>
      <c r="E7" s="226"/>
      <c r="F7" s="226"/>
      <c r="G7" s="226"/>
      <c r="H7" s="227"/>
      <c r="I7" s="227"/>
      <c r="J7" s="227"/>
      <c r="K7" s="148"/>
    </row>
    <row r="8" ht="20.25" customHeight="1" spans="1:11">
      <c r="A8" s="148"/>
      <c r="B8" s="110"/>
      <c r="C8" s="225"/>
      <c r="D8" s="225"/>
      <c r="E8" s="226"/>
      <c r="F8" s="226"/>
      <c r="G8" s="226"/>
      <c r="H8" s="227"/>
      <c r="I8" s="227"/>
      <c r="J8" s="227"/>
      <c r="K8" s="148"/>
    </row>
    <row r="9" ht="20.25" customHeight="1" spans="1:11">
      <c r="A9" s="148"/>
      <c r="B9" s="110"/>
      <c r="C9" s="225"/>
      <c r="D9" s="225"/>
      <c r="E9" s="226"/>
      <c r="F9" s="226"/>
      <c r="G9" s="226"/>
      <c r="H9" s="227"/>
      <c r="I9" s="227"/>
      <c r="J9" s="227"/>
      <c r="K9" s="148"/>
    </row>
    <row r="10" ht="20.25" customHeight="1" spans="1:11">
      <c r="A10" s="148"/>
      <c r="B10" s="110"/>
      <c r="C10" s="225"/>
      <c r="D10" s="225"/>
      <c r="E10" s="226"/>
      <c r="F10" s="226"/>
      <c r="G10" s="226"/>
      <c r="H10" s="227"/>
      <c r="I10" s="227"/>
      <c r="J10" s="227"/>
      <c r="K10" s="148"/>
    </row>
    <row r="11" ht="20.25" customHeight="1" spans="1:11">
      <c r="A11" s="148"/>
      <c r="B11" s="228"/>
      <c r="C11" s="225"/>
      <c r="D11" s="225"/>
      <c r="E11" s="226"/>
      <c r="F11" s="226"/>
      <c r="G11" s="226"/>
      <c r="H11" s="227"/>
      <c r="I11" s="227"/>
      <c r="J11" s="227"/>
      <c r="K11" s="148"/>
    </row>
    <row r="12" ht="20.25" customHeight="1" spans="1:11">
      <c r="A12" s="148"/>
      <c r="B12" s="228"/>
      <c r="C12" s="228"/>
      <c r="D12" s="228"/>
      <c r="E12" s="226"/>
      <c r="F12" s="226"/>
      <c r="G12" s="226"/>
      <c r="H12" s="227"/>
      <c r="I12" s="227"/>
      <c r="J12" s="227"/>
      <c r="K12" s="148"/>
    </row>
    <row r="13" ht="20.25" customHeight="1" spans="1:11">
      <c r="A13" s="148"/>
      <c r="B13" s="228"/>
      <c r="C13" s="225" t="s">
        <v>167</v>
      </c>
      <c r="D13" s="225"/>
      <c r="E13" s="226"/>
      <c r="F13" s="226"/>
      <c r="G13" s="226"/>
      <c r="H13" s="227"/>
      <c r="I13" s="227"/>
      <c r="J13" s="227"/>
      <c r="K13" s="148"/>
    </row>
    <row r="14" ht="20.25" customHeight="1" spans="1:11">
      <c r="A14" s="148"/>
      <c r="B14" s="228"/>
      <c r="C14" s="225"/>
      <c r="D14" s="225"/>
      <c r="E14" s="226"/>
      <c r="F14" s="226"/>
      <c r="G14" s="226"/>
      <c r="H14" s="227"/>
      <c r="I14" s="227"/>
      <c r="J14" s="227"/>
      <c r="K14" s="148"/>
    </row>
    <row r="15" ht="20.25" customHeight="1" spans="1:11">
      <c r="A15" s="148"/>
      <c r="B15" s="228"/>
      <c r="C15" s="225"/>
      <c r="D15" s="225"/>
      <c r="E15" s="226"/>
      <c r="F15" s="226"/>
      <c r="G15" s="226"/>
      <c r="H15" s="227"/>
      <c r="I15" s="227"/>
      <c r="J15" s="227"/>
      <c r="K15" s="148"/>
    </row>
    <row r="16" ht="20.25" customHeight="1" spans="1:11">
      <c r="A16" s="148"/>
      <c r="B16" s="110"/>
      <c r="C16" s="225"/>
      <c r="D16" s="225"/>
      <c r="E16" s="226"/>
      <c r="F16" s="226"/>
      <c r="G16" s="226"/>
      <c r="H16" s="227"/>
      <c r="I16" s="227"/>
      <c r="J16" s="227"/>
      <c r="K16" s="148"/>
    </row>
    <row r="17" ht="20.25" customHeight="1" spans="1:11">
      <c r="A17" s="76" t="s">
        <v>211</v>
      </c>
      <c r="B17" s="77"/>
      <c r="C17" s="225"/>
      <c r="D17" s="225"/>
      <c r="E17" s="226"/>
      <c r="F17" s="226"/>
      <c r="G17" s="226"/>
      <c r="H17" s="227"/>
      <c r="I17" s="227"/>
      <c r="J17" s="227"/>
      <c r="K17" s="148"/>
    </row>
    <row r="18" s="58" customFormat="1" ht="20.25" customHeight="1" spans="1:11">
      <c r="A18" s="152" t="e">
        <f>#REF!</f>
        <v>#REF!</v>
      </c>
      <c r="B18" s="153"/>
      <c r="C18" s="154"/>
      <c r="D18" s="155"/>
      <c r="F18" s="153"/>
      <c r="G18" s="153"/>
      <c r="H18" s="58" t="e">
        <f>#REF!</f>
        <v>#REF!</v>
      </c>
      <c r="I18" s="48"/>
      <c r="J18" s="157"/>
      <c r="K18" s="47" t="e">
        <f>#REF!</f>
        <v>#REF!</v>
      </c>
    </row>
    <row r="19" ht="20.25" customHeight="1" spans="1:11">
      <c r="A19" s="171" t="e">
        <f>#REF!</f>
        <v>#REF!</v>
      </c>
      <c r="B19" s="171"/>
      <c r="C19" s="146"/>
      <c r="D19" s="146"/>
      <c r="E19" s="229"/>
      <c r="F19" s="229"/>
      <c r="G19" s="229"/>
      <c r="H19" s="230"/>
      <c r="I19" s="147"/>
      <c r="J19" s="147"/>
      <c r="K19" s="171"/>
    </row>
    <row r="20" ht="20.25" customHeight="1"/>
  </sheetData>
  <mergeCells count="1">
    <mergeCell ref="A17:B17"/>
  </mergeCells>
  <printOptions horizontalCentered="1" verticalCentered="1"/>
  <pageMargins left="0.236220472440945" right="0.196850393700787" top="1.61417322834646" bottom="0.62992125984252" header="1.19" footer="0.31496062992126"/>
  <pageSetup paperSize="9" orientation="landscape" horizontalDpi="180" verticalDpi="180"/>
  <headerFooter alignWithMargins="0" scaleWithDoc="0">
    <oddHeader>&amp;C&amp;"宋体,加粗"&amp;22&amp;A评估明细表&amp;R
&amp;"宋体,常规"表&amp;"Times New Roman,常规"  5 - 1
</oddHeader>
  </headerFooter>
  <colBreaks count="1" manualBreakCount="1">
    <brk id="11" max="65535" man="1"/>
  </colBreaks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J23"/>
  <sheetViews>
    <sheetView showGridLines="0" zoomScaleSheetLayoutView="60" workbookViewId="0">
      <pane xSplit="3" ySplit="3" topLeftCell="D4" activePane="bottomRight" state="frozenSplit"/>
      <selection/>
      <selection pane="topRight"/>
      <selection pane="bottomLeft"/>
      <selection pane="bottomRight" activeCell="I9" sqref="I9"/>
    </sheetView>
  </sheetViews>
  <sheetFormatPr defaultColWidth="9" defaultRowHeight="15"/>
  <cols>
    <col min="1" max="1" width="7.375" style="5" customWidth="1"/>
    <col min="2" max="2" width="31.125" style="2" customWidth="1"/>
    <col min="3" max="6" width="15.625" style="2" customWidth="1"/>
    <col min="7" max="7" width="18" style="2" customWidth="1"/>
    <col min="8" max="16384" width="9" style="2"/>
  </cols>
  <sheetData>
    <row r="1" spans="1:7">
      <c r="A1" s="3" t="e">
        <f>#REF!</f>
        <v>#REF!</v>
      </c>
      <c r="B1" s="3"/>
      <c r="C1" s="3"/>
      <c r="D1" s="3"/>
      <c r="E1" s="3"/>
      <c r="F1" s="3"/>
      <c r="G1" s="3"/>
    </row>
    <row r="2" s="171" customFormat="1" ht="20.25" customHeight="1" spans="1:9">
      <c r="A2" s="7" t="e">
        <f>#REF!</f>
        <v>#REF!</v>
      </c>
      <c r="B2" s="144"/>
      <c r="C2" s="144"/>
      <c r="D2" s="144"/>
      <c r="E2" s="64"/>
      <c r="F2" s="144"/>
      <c r="G2" s="157" t="e">
        <f>#REF!</f>
        <v>#REF!</v>
      </c>
      <c r="H2" s="220"/>
      <c r="I2" s="147"/>
    </row>
    <row r="3" s="171" customFormat="1" ht="20.25" customHeight="1" spans="1:7">
      <c r="A3" s="135" t="s">
        <v>28</v>
      </c>
      <c r="B3" s="221" t="s">
        <v>225</v>
      </c>
      <c r="C3" s="135" t="s">
        <v>216</v>
      </c>
      <c r="D3" s="135" t="s">
        <v>1154</v>
      </c>
      <c r="E3" s="222" t="s">
        <v>7</v>
      </c>
      <c r="F3" s="135" t="s">
        <v>143</v>
      </c>
      <c r="G3" s="135" t="s">
        <v>168</v>
      </c>
    </row>
    <row r="4" s="171" customFormat="1" ht="20.25" customHeight="1" spans="1:7">
      <c r="A4" s="148"/>
      <c r="B4" s="149"/>
      <c r="C4" s="148"/>
      <c r="D4" s="148"/>
      <c r="E4" s="151"/>
      <c r="F4" s="151"/>
      <c r="G4" s="148"/>
    </row>
    <row r="5" s="171" customFormat="1" ht="19.9" customHeight="1" spans="1:7">
      <c r="A5" s="148"/>
      <c r="B5" s="149" t="s">
        <v>167</v>
      </c>
      <c r="C5" s="148"/>
      <c r="D5" s="148"/>
      <c r="E5" s="151"/>
      <c r="F5" s="151"/>
      <c r="G5" s="151"/>
    </row>
    <row r="6" s="171" customFormat="1" ht="20.25" customHeight="1" spans="1:7">
      <c r="A6" s="148"/>
      <c r="B6" s="149"/>
      <c r="C6" s="148"/>
      <c r="D6" s="148"/>
      <c r="E6" s="151"/>
      <c r="F6" s="151"/>
      <c r="G6" s="151"/>
    </row>
    <row r="7" s="171" customFormat="1" ht="20.25" customHeight="1" spans="1:7">
      <c r="A7" s="148"/>
      <c r="B7" s="149"/>
      <c r="C7" s="148"/>
      <c r="D7" s="148"/>
      <c r="E7" s="151"/>
      <c r="F7" s="151"/>
      <c r="G7" s="151"/>
    </row>
    <row r="8" s="171" customFormat="1" ht="19.9" customHeight="1" spans="1:7">
      <c r="A8" s="148"/>
      <c r="B8" s="149"/>
      <c r="C8" s="148"/>
      <c r="D8" s="148"/>
      <c r="E8" s="151"/>
      <c r="F8" s="151"/>
      <c r="G8" s="151"/>
    </row>
    <row r="9" s="171" customFormat="1" ht="20.25" customHeight="1" spans="1:7">
      <c r="A9" s="148"/>
      <c r="B9" s="149"/>
      <c r="C9" s="148"/>
      <c r="D9" s="148"/>
      <c r="E9" s="151"/>
      <c r="F9" s="151"/>
      <c r="G9" s="151"/>
    </row>
    <row r="10" s="171" customFormat="1" ht="20.25" customHeight="1" spans="1:7">
      <c r="A10" s="148"/>
      <c r="B10" s="149"/>
      <c r="C10" s="148"/>
      <c r="D10" s="148"/>
      <c r="E10" s="151"/>
      <c r="F10" s="151"/>
      <c r="G10" s="151"/>
    </row>
    <row r="11" s="171" customFormat="1" ht="20.25" customHeight="1" spans="1:7">
      <c r="A11" s="148"/>
      <c r="B11" s="69"/>
      <c r="C11" s="148"/>
      <c r="D11" s="148"/>
      <c r="E11" s="151"/>
      <c r="F11" s="151"/>
      <c r="G11" s="151"/>
    </row>
    <row r="12" s="171" customFormat="1" ht="20.25" customHeight="1" spans="1:7">
      <c r="A12" s="148"/>
      <c r="B12" s="149"/>
      <c r="C12" s="148"/>
      <c r="D12" s="148"/>
      <c r="E12" s="151"/>
      <c r="F12" s="151"/>
      <c r="G12" s="151"/>
    </row>
    <row r="13" s="171" customFormat="1" ht="20.25" customHeight="1" spans="1:7">
      <c r="A13" s="148"/>
      <c r="B13" s="149"/>
      <c r="C13" s="148"/>
      <c r="D13" s="148"/>
      <c r="E13" s="151"/>
      <c r="F13" s="151"/>
      <c r="G13" s="151"/>
    </row>
    <row r="14" s="171" customFormat="1" ht="20.25" customHeight="1" spans="1:7">
      <c r="A14" s="148"/>
      <c r="B14" s="149"/>
      <c r="C14" s="148"/>
      <c r="D14" s="148"/>
      <c r="E14" s="151"/>
      <c r="F14" s="151"/>
      <c r="G14" s="151"/>
    </row>
    <row r="15" s="171" customFormat="1" ht="20.25" customHeight="1" spans="1:7">
      <c r="A15" s="148"/>
      <c r="B15" s="149"/>
      <c r="C15" s="148"/>
      <c r="D15" s="148"/>
      <c r="E15" s="151"/>
      <c r="F15" s="151"/>
      <c r="G15" s="151"/>
    </row>
    <row r="16" s="171" customFormat="1" ht="20.25" customHeight="1" spans="1:7">
      <c r="A16" s="148"/>
      <c r="B16" s="149"/>
      <c r="C16" s="148"/>
      <c r="D16" s="148"/>
      <c r="E16" s="151"/>
      <c r="F16" s="151"/>
      <c r="G16" s="151"/>
    </row>
    <row r="17" s="154" customFormat="1" ht="20.25" customHeight="1" spans="1:10">
      <c r="A17" s="153" t="e">
        <f>#REF!</f>
        <v>#REF!</v>
      </c>
      <c r="B17" s="152" t="e">
        <f>#REF!</f>
        <v>#REF!</v>
      </c>
      <c r="F17" s="153" t="e">
        <f>#REF!</f>
        <v>#REF!</v>
      </c>
      <c r="G17" s="78"/>
      <c r="H17" s="157"/>
      <c r="J17" s="153"/>
    </row>
    <row r="18" s="171" customFormat="1" ht="20.25" customHeight="1" spans="1:1">
      <c r="A18" s="175" t="e">
        <f>#REF!</f>
        <v>#REF!</v>
      </c>
    </row>
    <row r="19" s="171" customFormat="1" ht="20.25" customHeight="1" spans="1:1">
      <c r="A19" s="175"/>
    </row>
    <row r="20" s="171" customFormat="1" ht="20.25" customHeight="1" spans="1:1">
      <c r="A20" s="175"/>
    </row>
    <row r="21" s="171" customFormat="1" ht="15.75" spans="1:1">
      <c r="A21" s="175"/>
    </row>
    <row r="22" s="171" customFormat="1" ht="15.75" spans="1:1">
      <c r="A22" s="175"/>
    </row>
    <row r="23" s="171" customFormat="1" ht="15.75" spans="1:1">
      <c r="A23" s="175"/>
    </row>
  </sheetData>
  <mergeCells count="1">
    <mergeCell ref="A1:G1"/>
  </mergeCells>
  <printOptions horizontalCentered="1" verticalCentered="1"/>
  <pageMargins left="0.31496062992126" right="0.31496062992126" top="1.7" bottom="0.551181102362205" header="1.7" footer="0.511811023622047"/>
  <pageSetup paperSize="9" orientation="landscape" horizontalDpi="180" verticalDpi="180"/>
  <headerFooter alignWithMargins="0" scaleWithDoc="0">
    <oddHeader>&amp;C&amp;"楷体_GB2312,加粗"&amp;20&amp;U&amp;A评估明细表&amp;R
&amp;"宋体,常规"表&amp;"Times New Roman,常规" 5 - 2
</oddHeader>
  </headerFooter>
  <colBreaks count="1" manualBreakCount="1">
    <brk id="7" max="65535" man="1"/>
  </colBreaks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H30"/>
  <sheetViews>
    <sheetView showGridLines="0" zoomScaleSheetLayoutView="60" workbookViewId="0">
      <pane xSplit="2" ySplit="3" topLeftCell="C4" activePane="bottomRight" state="frozenSplit"/>
      <selection/>
      <selection pane="topRight"/>
      <selection pane="bottomLeft"/>
      <selection pane="bottomRight" activeCell="J11" sqref="J11"/>
    </sheetView>
  </sheetViews>
  <sheetFormatPr defaultColWidth="9" defaultRowHeight="15" outlineLevelCol="7"/>
  <cols>
    <col min="1" max="1" width="7.625" style="2" customWidth="1"/>
    <col min="2" max="2" width="30.625" style="2" customWidth="1"/>
    <col min="3" max="3" width="13.625" style="60" customWidth="1"/>
    <col min="4" max="5" width="13.625" style="59" customWidth="1"/>
    <col min="6" max="6" width="13.625" style="61" customWidth="1"/>
    <col min="7" max="8" width="13.625" style="2" customWidth="1"/>
    <col min="9" max="16384" width="9" style="5"/>
  </cols>
  <sheetData>
    <row r="1" ht="20.25" customHeight="1" spans="1:8">
      <c r="A1" s="216" t="e">
        <f>#REF!</f>
        <v>#REF!</v>
      </c>
      <c r="B1" s="216"/>
      <c r="C1" s="216"/>
      <c r="D1" s="216"/>
      <c r="E1" s="216"/>
      <c r="F1" s="216"/>
      <c r="G1" s="216"/>
      <c r="H1" s="216"/>
    </row>
    <row r="2" s="171" customFormat="1" ht="20.25" customHeight="1" spans="1:8">
      <c r="A2" s="7" t="e">
        <f>#REF!</f>
        <v>#REF!</v>
      </c>
      <c r="B2" s="144"/>
      <c r="C2" s="146"/>
      <c r="D2" s="145"/>
      <c r="E2" s="145"/>
      <c r="F2" s="61"/>
      <c r="G2" s="147"/>
      <c r="H2" s="9" t="e">
        <f>#REF!</f>
        <v>#REF!</v>
      </c>
    </row>
    <row r="3" s="215" customFormat="1" ht="20.25" customHeight="1" spans="1:8">
      <c r="A3" s="10" t="s">
        <v>28</v>
      </c>
      <c r="B3" s="10" t="s">
        <v>1155</v>
      </c>
      <c r="C3" s="67" t="s">
        <v>216</v>
      </c>
      <c r="D3" s="40" t="s">
        <v>352</v>
      </c>
      <c r="E3" s="40" t="s">
        <v>1156</v>
      </c>
      <c r="F3" s="217" t="s">
        <v>186</v>
      </c>
      <c r="G3" s="10" t="s">
        <v>143</v>
      </c>
      <c r="H3" s="10" t="s">
        <v>168</v>
      </c>
    </row>
    <row r="4" s="175" customFormat="1" ht="20.25" customHeight="1" spans="1:8">
      <c r="A4" s="148"/>
      <c r="B4" s="149"/>
      <c r="C4" s="149"/>
      <c r="D4" s="150"/>
      <c r="E4" s="150"/>
      <c r="F4" s="41"/>
      <c r="G4" s="151"/>
      <c r="H4" s="148"/>
    </row>
    <row r="5" s="175" customFormat="1" ht="20.25" customHeight="1" spans="1:8">
      <c r="A5" s="148"/>
      <c r="B5" s="149"/>
      <c r="C5" s="149"/>
      <c r="D5" s="150"/>
      <c r="E5" s="150"/>
      <c r="F5" s="151"/>
      <c r="G5" s="151"/>
      <c r="H5" s="148"/>
    </row>
    <row r="6" s="175" customFormat="1" ht="20.25" customHeight="1" spans="1:8">
      <c r="A6" s="148"/>
      <c r="B6" s="149"/>
      <c r="C6" s="149"/>
      <c r="D6" s="150"/>
      <c r="E6" s="150"/>
      <c r="F6" s="151"/>
      <c r="G6" s="151"/>
      <c r="H6" s="148"/>
    </row>
    <row r="7" s="175" customFormat="1" ht="20.25" customHeight="1" spans="1:8">
      <c r="A7" s="148"/>
      <c r="B7" s="149"/>
      <c r="C7" s="149"/>
      <c r="D7" s="150"/>
      <c r="E7" s="150"/>
      <c r="F7" s="151"/>
      <c r="G7" s="151"/>
      <c r="H7" s="148"/>
    </row>
    <row r="8" s="175" customFormat="1" ht="20.25" customHeight="1" spans="1:8">
      <c r="A8" s="148"/>
      <c r="B8" s="149"/>
      <c r="C8" s="149"/>
      <c r="D8" s="150"/>
      <c r="E8" s="150"/>
      <c r="F8" s="151"/>
      <c r="G8" s="151"/>
      <c r="H8" s="148"/>
    </row>
    <row r="9" s="175" customFormat="1" ht="20.25" customHeight="1" spans="1:8">
      <c r="A9" s="148"/>
      <c r="B9" s="149"/>
      <c r="C9" s="149"/>
      <c r="D9" s="150"/>
      <c r="E9" s="150"/>
      <c r="F9" s="151"/>
      <c r="G9" s="151"/>
      <c r="H9" s="148"/>
    </row>
    <row r="10" s="175" customFormat="1" ht="20.25" customHeight="1" spans="1:8">
      <c r="A10" s="148"/>
      <c r="B10" s="149"/>
      <c r="C10" s="149"/>
      <c r="D10" s="150"/>
      <c r="E10" s="150"/>
      <c r="F10" s="151"/>
      <c r="G10" s="151"/>
      <c r="H10" s="148"/>
    </row>
    <row r="11" s="175" customFormat="1" ht="20.25" customHeight="1" spans="1:8">
      <c r="A11" s="148"/>
      <c r="B11" s="149"/>
      <c r="C11" s="149"/>
      <c r="D11" s="150"/>
      <c r="E11" s="150"/>
      <c r="F11" s="151"/>
      <c r="G11" s="151"/>
      <c r="H11" s="148"/>
    </row>
    <row r="12" s="175" customFormat="1" ht="20.25" customHeight="1" spans="1:8">
      <c r="A12" s="148"/>
      <c r="B12" s="149"/>
      <c r="C12" s="149"/>
      <c r="D12" s="150"/>
      <c r="E12" s="150"/>
      <c r="F12" s="151"/>
      <c r="G12" s="151"/>
      <c r="H12" s="148"/>
    </row>
    <row r="13" s="175" customFormat="1" ht="20.25" customHeight="1" spans="1:8">
      <c r="A13" s="148"/>
      <c r="B13" s="149"/>
      <c r="C13" s="149"/>
      <c r="D13" s="150"/>
      <c r="E13" s="150"/>
      <c r="F13" s="151"/>
      <c r="G13" s="151"/>
      <c r="H13" s="148"/>
    </row>
    <row r="14" s="175" customFormat="1" ht="20.25" customHeight="1" spans="1:8">
      <c r="A14" s="148"/>
      <c r="B14" s="149"/>
      <c r="C14" s="149"/>
      <c r="D14" s="150"/>
      <c r="E14" s="150"/>
      <c r="F14" s="151"/>
      <c r="G14" s="151"/>
      <c r="H14" s="148"/>
    </row>
    <row r="15" s="175" customFormat="1" ht="20.25" customHeight="1" spans="1:8">
      <c r="A15" s="148"/>
      <c r="B15" s="149"/>
      <c r="C15" s="149"/>
      <c r="D15" s="150"/>
      <c r="E15" s="150"/>
      <c r="F15" s="151"/>
      <c r="G15" s="151"/>
      <c r="H15" s="148"/>
    </row>
    <row r="16" s="175" customFormat="1" ht="20.25" customHeight="1" spans="1:8">
      <c r="A16" s="148"/>
      <c r="B16" s="69"/>
      <c r="C16" s="149"/>
      <c r="D16" s="150"/>
      <c r="E16" s="150"/>
      <c r="F16" s="151"/>
      <c r="G16" s="151"/>
      <c r="H16" s="148"/>
    </row>
    <row r="17" s="175" customFormat="1" ht="20.25" customHeight="1" spans="1:8">
      <c r="A17" s="148"/>
      <c r="B17" s="149"/>
      <c r="C17" s="149"/>
      <c r="D17" s="150"/>
      <c r="E17" s="150"/>
      <c r="F17" s="151"/>
      <c r="G17" s="151"/>
      <c r="H17" s="148"/>
    </row>
    <row r="18" s="175" customFormat="1" ht="20.25" customHeight="1" spans="1:8">
      <c r="A18" s="76" t="s">
        <v>1157</v>
      </c>
      <c r="B18" s="218"/>
      <c r="C18" s="149"/>
      <c r="D18" s="150"/>
      <c r="E18" s="150"/>
      <c r="F18" s="151"/>
      <c r="G18" s="151"/>
      <c r="H18" s="148"/>
    </row>
    <row r="19" s="154" customFormat="1" ht="20.25" customHeight="1" spans="1:8">
      <c r="A19" s="46" t="e">
        <f>#REF!</f>
        <v>#REF!</v>
      </c>
      <c r="B19" s="152" t="e">
        <f>#REF!</f>
        <v>#REF!</v>
      </c>
      <c r="D19" s="47"/>
      <c r="E19" s="219" t="e">
        <f>#REF!</f>
        <v>#REF!</v>
      </c>
      <c r="F19" s="219"/>
      <c r="G19" s="48"/>
      <c r="H19" s="47" t="e">
        <f>#REF!</f>
        <v>#REF!</v>
      </c>
    </row>
    <row r="20" s="154" customFormat="1" ht="20.25" customHeight="1" spans="1:8">
      <c r="A20" s="46" t="e">
        <f>#REF!</f>
        <v>#REF!</v>
      </c>
      <c r="B20" s="153"/>
      <c r="C20" s="155"/>
      <c r="D20" s="47"/>
      <c r="E20" s="47"/>
      <c r="F20" s="153"/>
      <c r="G20" s="48"/>
      <c r="H20" s="156"/>
    </row>
    <row r="21" s="154" customFormat="1" ht="20.25" customHeight="1" spans="1:8">
      <c r="A21" s="46"/>
      <c r="B21" s="153"/>
      <c r="C21" s="155"/>
      <c r="D21" s="47"/>
      <c r="E21" s="47"/>
      <c r="F21" s="153"/>
      <c r="G21" s="48"/>
      <c r="H21" s="157"/>
    </row>
    <row r="22" s="154" customFormat="1" ht="20.25" customHeight="1" spans="1:8">
      <c r="A22" s="46"/>
      <c r="B22" s="153"/>
      <c r="C22" s="155"/>
      <c r="D22" s="47"/>
      <c r="E22" s="47"/>
      <c r="F22" s="153"/>
      <c r="G22" s="48"/>
      <c r="H22" s="157"/>
    </row>
    <row r="23" s="154" customFormat="1" ht="15.75" spans="1:8">
      <c r="A23" s="46"/>
      <c r="B23" s="153"/>
      <c r="C23" s="155"/>
      <c r="D23" s="47"/>
      <c r="E23" s="47"/>
      <c r="F23" s="153"/>
      <c r="G23" s="48"/>
      <c r="H23" s="157"/>
    </row>
    <row r="24" s="154" customFormat="1" ht="15.75" spans="1:8">
      <c r="A24" s="46"/>
      <c r="B24" s="153"/>
      <c r="C24" s="155"/>
      <c r="D24" s="47"/>
      <c r="E24" s="47"/>
      <c r="F24" s="153"/>
      <c r="G24" s="48"/>
      <c r="H24" s="157"/>
    </row>
    <row r="25" s="58" customFormat="1" ht="15.75" spans="1:8">
      <c r="A25" s="80"/>
      <c r="B25" s="81"/>
      <c r="C25" s="83"/>
      <c r="D25" s="82"/>
      <c r="E25" s="82"/>
      <c r="F25" s="153"/>
      <c r="G25" s="84"/>
      <c r="H25" s="85"/>
    </row>
    <row r="26" s="58" customFormat="1" spans="1:8">
      <c r="A26" s="80"/>
      <c r="B26" s="81"/>
      <c r="C26" s="83"/>
      <c r="D26" s="82"/>
      <c r="E26" s="82"/>
      <c r="F26" s="81"/>
      <c r="G26" s="84"/>
      <c r="H26" s="85"/>
    </row>
    <row r="27" s="58" customFormat="1" spans="1:8">
      <c r="A27" s="80"/>
      <c r="B27" s="81"/>
      <c r="C27" s="83"/>
      <c r="D27" s="82"/>
      <c r="E27" s="82"/>
      <c r="F27" s="81"/>
      <c r="G27" s="84"/>
      <c r="H27" s="85"/>
    </row>
    <row r="28" s="58" customFormat="1" spans="1:8">
      <c r="A28" s="80"/>
      <c r="B28" s="81"/>
      <c r="C28" s="83"/>
      <c r="D28" s="82"/>
      <c r="E28" s="82"/>
      <c r="F28" s="81"/>
      <c r="G28" s="84"/>
      <c r="H28" s="85"/>
    </row>
    <row r="29" s="58" customFormat="1" spans="1:8">
      <c r="A29" s="80"/>
      <c r="B29" s="81"/>
      <c r="C29" s="83"/>
      <c r="D29" s="82"/>
      <c r="E29" s="82"/>
      <c r="F29" s="81"/>
      <c r="G29" s="84"/>
      <c r="H29" s="85"/>
    </row>
    <row r="30" spans="6:6">
      <c r="F30" s="81"/>
    </row>
  </sheetData>
  <mergeCells count="3">
    <mergeCell ref="A1:H1"/>
    <mergeCell ref="A18:B18"/>
    <mergeCell ref="E19:F19"/>
  </mergeCells>
  <printOptions horizontalCentered="1" verticalCentered="1"/>
  <pageMargins left="0.433070866141732" right="0.433070866141732" top="1.69" bottom="0.78740157480315" header="1.05" footer="0.905511811023622"/>
  <pageSetup paperSize="9" orientation="landscape" horizontalDpi="180" verticalDpi="180"/>
  <headerFooter alignWithMargins="0" scaleWithDoc="0">
    <oddHeader>&amp;C&amp;"宋体,加粗"&amp;22&amp;A评估明细表&amp;R
&amp;"宋体,常规"表&amp;"Times New Roman,常规" 5 - 3
</oddHeader>
  </headerFooter>
  <colBreaks count="1" manualBreakCount="1">
    <brk id="8" max="65535" man="1"/>
  </colBreaks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G37"/>
  <sheetViews>
    <sheetView showGridLines="0" zoomScaleSheetLayoutView="60" workbookViewId="0">
      <pane xSplit="2" ySplit="2" topLeftCell="C3" activePane="bottomRight" state="frozenSplit"/>
      <selection/>
      <selection pane="topRight"/>
      <selection pane="bottomLeft"/>
      <selection pane="bottomRight" activeCell="A1" sqref="A1:G1"/>
    </sheetView>
  </sheetViews>
  <sheetFormatPr defaultColWidth="9" defaultRowHeight="15" outlineLevelCol="6"/>
  <cols>
    <col min="1" max="1" width="7.625" style="2" customWidth="1"/>
    <col min="2" max="2" width="32.625" style="2" customWidth="1"/>
    <col min="3" max="3" width="15.625" style="59" customWidth="1"/>
    <col min="4" max="4" width="15.625" style="60" customWidth="1"/>
    <col min="5" max="5" width="15.625" style="61" customWidth="1"/>
    <col min="6" max="7" width="15.625" style="2" customWidth="1"/>
    <col min="8" max="16384" width="9" style="5"/>
  </cols>
  <sheetData>
    <row r="1" ht="20.25" customHeight="1" spans="1:7">
      <c r="A1" s="134" t="e">
        <f>#REF!</f>
        <v>#REF!</v>
      </c>
      <c r="B1" s="134"/>
      <c r="C1" s="134"/>
      <c r="D1" s="134"/>
      <c r="E1" s="134"/>
      <c r="F1" s="134"/>
      <c r="G1" s="134"/>
    </row>
    <row r="2" s="2" customFormat="1" ht="20.25" customHeight="1" spans="1:7">
      <c r="A2" s="7" t="e">
        <f>#REF!</f>
        <v>#REF!</v>
      </c>
      <c r="B2" s="144"/>
      <c r="C2" s="145"/>
      <c r="D2" s="146"/>
      <c r="E2" s="64"/>
      <c r="F2" s="147"/>
      <c r="G2" s="9" t="e">
        <f>#REF!</f>
        <v>#REF!</v>
      </c>
    </row>
    <row r="3" s="3" customFormat="1" ht="20.25" customHeight="1" spans="1:7">
      <c r="A3" s="10" t="s">
        <v>28</v>
      </c>
      <c r="B3" s="10" t="s">
        <v>1155</v>
      </c>
      <c r="C3" s="40" t="s">
        <v>216</v>
      </c>
      <c r="D3" s="67" t="s">
        <v>215</v>
      </c>
      <c r="E3" s="41" t="s">
        <v>1122</v>
      </c>
      <c r="F3" s="10" t="s">
        <v>8</v>
      </c>
      <c r="G3" s="10" t="s">
        <v>168</v>
      </c>
    </row>
    <row r="4" ht="20.25" customHeight="1" spans="1:7">
      <c r="A4" s="148"/>
      <c r="B4" s="69"/>
      <c r="C4" s="214"/>
      <c r="D4" s="69"/>
      <c r="E4" s="151"/>
      <c r="F4" s="151"/>
      <c r="G4" s="148"/>
    </row>
    <row r="5" ht="20.25" customHeight="1" spans="1:7">
      <c r="A5" s="148"/>
      <c r="B5" s="69"/>
      <c r="C5" s="214"/>
      <c r="D5" s="69"/>
      <c r="E5" s="151"/>
      <c r="F5" s="151"/>
      <c r="G5" s="148"/>
    </row>
    <row r="6" ht="20.25" customHeight="1" spans="1:7">
      <c r="A6" s="148"/>
      <c r="B6" s="69"/>
      <c r="C6" s="214"/>
      <c r="D6" s="69"/>
      <c r="E6" s="151"/>
      <c r="F6" s="151"/>
      <c r="G6" s="14"/>
    </row>
    <row r="7" ht="20.25" customHeight="1" spans="1:7">
      <c r="A7" s="148"/>
      <c r="B7" s="69"/>
      <c r="C7" s="214"/>
      <c r="D7" s="69"/>
      <c r="E7" s="151"/>
      <c r="F7" s="151"/>
      <c r="G7" s="14"/>
    </row>
    <row r="8" ht="20.25" customHeight="1" spans="1:7">
      <c r="A8" s="148"/>
      <c r="B8" s="69"/>
      <c r="C8" s="214"/>
      <c r="D8" s="69"/>
      <c r="E8" s="151"/>
      <c r="F8" s="151"/>
      <c r="G8" s="14"/>
    </row>
    <row r="9" ht="20.25" customHeight="1" spans="1:7">
      <c r="A9" s="148"/>
      <c r="B9" s="69"/>
      <c r="C9" s="214"/>
      <c r="D9" s="69"/>
      <c r="E9" s="151"/>
      <c r="F9" s="151"/>
      <c r="G9" s="148"/>
    </row>
    <row r="10" ht="20.25" customHeight="1" spans="1:7">
      <c r="A10" s="148"/>
      <c r="B10" s="69"/>
      <c r="C10" s="214"/>
      <c r="D10" s="69"/>
      <c r="E10" s="151"/>
      <c r="F10" s="151"/>
      <c r="G10" s="14"/>
    </row>
    <row r="11" ht="20.25" customHeight="1" spans="1:7">
      <c r="A11" s="148"/>
      <c r="B11" s="69"/>
      <c r="C11" s="214"/>
      <c r="D11" s="69"/>
      <c r="E11" s="151"/>
      <c r="F11" s="151"/>
      <c r="G11" s="148"/>
    </row>
    <row r="12" ht="20.25" customHeight="1" spans="1:7">
      <c r="A12" s="148"/>
      <c r="B12" s="69"/>
      <c r="C12" s="150"/>
      <c r="D12" s="149"/>
      <c r="E12" s="151"/>
      <c r="F12" s="151"/>
      <c r="G12" s="148"/>
    </row>
    <row r="13" ht="20.25" customHeight="1" spans="1:7">
      <c r="A13" s="148"/>
      <c r="B13" s="69"/>
      <c r="C13" s="150"/>
      <c r="D13" s="149"/>
      <c r="E13" s="151"/>
      <c r="F13" s="151"/>
      <c r="G13" s="148"/>
    </row>
    <row r="14" ht="20.25" customHeight="1" spans="1:7">
      <c r="A14" s="148"/>
      <c r="B14" s="69"/>
      <c r="C14" s="150"/>
      <c r="D14" s="149"/>
      <c r="E14" s="151"/>
      <c r="F14" s="151"/>
      <c r="G14" s="148"/>
    </row>
    <row r="15" ht="20.25" customHeight="1" spans="1:7">
      <c r="A15" s="148"/>
      <c r="B15" s="69"/>
      <c r="C15" s="150"/>
      <c r="D15" s="149"/>
      <c r="E15" s="151"/>
      <c r="F15" s="151"/>
      <c r="G15" s="148"/>
    </row>
    <row r="16" ht="20.25" customHeight="1" spans="1:7">
      <c r="A16" s="148"/>
      <c r="B16" s="69"/>
      <c r="C16" s="150"/>
      <c r="D16" s="149"/>
      <c r="E16" s="151"/>
      <c r="F16" s="151"/>
      <c r="G16" s="14"/>
    </row>
    <row r="17" ht="20.25" customHeight="1" spans="1:7">
      <c r="A17" s="148"/>
      <c r="B17" s="69"/>
      <c r="C17" s="150"/>
      <c r="D17" s="149"/>
      <c r="E17" s="151"/>
      <c r="F17" s="151"/>
      <c r="G17" s="14"/>
    </row>
    <row r="18" ht="20.25" customHeight="1" spans="1:7">
      <c r="A18" s="46" t="e">
        <f>#REF!</f>
        <v>#REF!</v>
      </c>
      <c r="B18" s="152"/>
      <c r="C18" s="47"/>
      <c r="D18" s="5"/>
      <c r="E18" s="154" t="e">
        <f>#REF!</f>
        <v>#REF!</v>
      </c>
      <c r="F18" s="5"/>
      <c r="G18" s="47" t="e">
        <f>#REF!</f>
        <v>#REF!</v>
      </c>
    </row>
    <row r="19" ht="20.25" customHeight="1" spans="1:7">
      <c r="A19" s="46" t="e">
        <f>#REF!</f>
        <v>#REF!</v>
      </c>
      <c r="B19" s="153"/>
      <c r="C19" s="47"/>
      <c r="D19" s="155"/>
      <c r="E19" s="153"/>
      <c r="F19" s="48"/>
      <c r="G19" s="156"/>
    </row>
    <row r="20" ht="20.25" customHeight="1" spans="1:7">
      <c r="A20" s="46"/>
      <c r="B20" s="153"/>
      <c r="C20" s="47"/>
      <c r="D20" s="155"/>
      <c r="E20" s="153"/>
      <c r="F20" s="48"/>
      <c r="G20" s="157"/>
    </row>
    <row r="21" ht="20.25" customHeight="1" spans="1:7">
      <c r="A21" s="46"/>
      <c r="B21" s="153"/>
      <c r="C21" s="47"/>
      <c r="D21" s="155"/>
      <c r="E21" s="153"/>
      <c r="F21" s="48"/>
      <c r="G21" s="157"/>
    </row>
    <row r="22" ht="18" customHeight="1" spans="1:7">
      <c r="A22" s="46"/>
      <c r="B22" s="153"/>
      <c r="C22" s="47"/>
      <c r="D22" s="155"/>
      <c r="E22" s="153"/>
      <c r="F22" s="48"/>
      <c r="G22" s="157"/>
    </row>
    <row r="23" ht="18" customHeight="1" spans="1:7">
      <c r="A23" s="80"/>
      <c r="B23" s="81"/>
      <c r="C23" s="82"/>
      <c r="D23" s="83"/>
      <c r="E23" s="81"/>
      <c r="F23" s="84"/>
      <c r="G23" s="85"/>
    </row>
    <row r="24" ht="18" customHeight="1" spans="1:7">
      <c r="A24" s="80"/>
      <c r="B24" s="81"/>
      <c r="C24" s="82"/>
      <c r="D24" s="83"/>
      <c r="E24" s="81"/>
      <c r="F24" s="84"/>
      <c r="G24" s="85"/>
    </row>
    <row r="25" ht="18" customHeight="1" spans="1:7">
      <c r="A25" s="80"/>
      <c r="B25" s="81"/>
      <c r="C25" s="82"/>
      <c r="D25" s="83"/>
      <c r="E25" s="81"/>
      <c r="F25" s="84"/>
      <c r="G25" s="85"/>
    </row>
    <row r="26" ht="18" customHeight="1" spans="1:7">
      <c r="A26" s="80"/>
      <c r="B26" s="81"/>
      <c r="C26" s="82"/>
      <c r="D26" s="83"/>
      <c r="E26" s="81"/>
      <c r="F26" s="84"/>
      <c r="G26" s="85"/>
    </row>
    <row r="27" s="58" customFormat="1" spans="1:7">
      <c r="A27" s="80"/>
      <c r="B27" s="81"/>
      <c r="C27" s="82"/>
      <c r="D27" s="83"/>
      <c r="E27" s="81"/>
      <c r="F27" s="84"/>
      <c r="G27" s="85"/>
    </row>
    <row r="28" s="58" customFormat="1" spans="1:7">
      <c r="A28" s="80"/>
      <c r="B28" s="81"/>
      <c r="C28" s="82"/>
      <c r="D28" s="83"/>
      <c r="E28" s="81"/>
      <c r="F28" s="84"/>
      <c r="G28" s="85"/>
    </row>
    <row r="29" s="58" customFormat="1" spans="1:7">
      <c r="A29" s="2"/>
      <c r="B29" s="2"/>
      <c r="C29" s="59"/>
      <c r="D29" s="60"/>
      <c r="E29" s="61"/>
      <c r="F29" s="2"/>
      <c r="G29" s="2"/>
    </row>
    <row r="30" s="58" customFormat="1" spans="1:7">
      <c r="A30" s="2"/>
      <c r="B30" s="2"/>
      <c r="C30" s="59"/>
      <c r="D30" s="60"/>
      <c r="E30" s="61"/>
      <c r="F30" s="2"/>
      <c r="G30" s="2"/>
    </row>
    <row r="31" s="58" customFormat="1" spans="1:7">
      <c r="A31" s="2"/>
      <c r="B31" s="2"/>
      <c r="C31" s="59"/>
      <c r="D31" s="60"/>
      <c r="E31" s="61"/>
      <c r="F31" s="2"/>
      <c r="G31" s="2"/>
    </row>
    <row r="32" s="58" customFormat="1" spans="1:7">
      <c r="A32" s="2"/>
      <c r="B32" s="2"/>
      <c r="C32" s="59"/>
      <c r="D32" s="60"/>
      <c r="E32" s="61"/>
      <c r="F32" s="2"/>
      <c r="G32" s="2"/>
    </row>
    <row r="33" s="58" customFormat="1" spans="1:7">
      <c r="A33" s="2"/>
      <c r="B33" s="2"/>
      <c r="C33" s="59"/>
      <c r="D33" s="60"/>
      <c r="E33" s="61"/>
      <c r="F33" s="2"/>
      <c r="G33" s="2"/>
    </row>
    <row r="34" s="58" customFormat="1" spans="1:7">
      <c r="A34" s="2"/>
      <c r="B34" s="2"/>
      <c r="C34" s="59"/>
      <c r="D34" s="60"/>
      <c r="E34" s="61"/>
      <c r="F34" s="2"/>
      <c r="G34" s="2"/>
    </row>
    <row r="35" s="58" customFormat="1" spans="1:7">
      <c r="A35" s="2"/>
      <c r="B35" s="2"/>
      <c r="C35" s="59"/>
      <c r="D35" s="60"/>
      <c r="E35" s="61"/>
      <c r="F35" s="2"/>
      <c r="G35" s="2"/>
    </row>
    <row r="36" s="58" customFormat="1" spans="1:7">
      <c r="A36" s="2"/>
      <c r="B36" s="2"/>
      <c r="C36" s="59"/>
      <c r="D36" s="60"/>
      <c r="E36" s="61"/>
      <c r="F36" s="2"/>
      <c r="G36" s="2"/>
    </row>
    <row r="37" s="58" customFormat="1" spans="1:7">
      <c r="A37" s="2"/>
      <c r="B37" s="2"/>
      <c r="C37" s="59"/>
      <c r="D37" s="60"/>
      <c r="E37" s="61"/>
      <c r="F37" s="2"/>
      <c r="G37" s="2"/>
    </row>
  </sheetData>
  <mergeCells count="1">
    <mergeCell ref="A1:G1"/>
  </mergeCells>
  <printOptions horizontalCentered="1"/>
  <pageMargins left="0.590551181102362" right="0.590551181102362" top="1.94" bottom="0.669291338582677" header="1.09" footer="0.31496062992126"/>
  <pageSetup paperSize="9" orientation="landscape" horizontalDpi="180" verticalDpi="180"/>
  <headerFooter alignWithMargins="0" scaleWithDoc="0">
    <oddHeader>&amp;C&amp;"宋体,加粗"&amp;22&amp;A评估明细表&amp;R
&amp;"宋体,常规"表&amp;"Times New Roman,常规" 5 - 4
</oddHeader>
  </headerFooter>
  <colBreaks count="1" manualBreakCount="1">
    <brk id="7" max="65535" man="1"/>
  </colBreaks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G30"/>
  <sheetViews>
    <sheetView showGridLines="0" zoomScaleSheetLayoutView="60" workbookViewId="0">
      <selection activeCell="K17" sqref="K17"/>
    </sheetView>
  </sheetViews>
  <sheetFormatPr defaultColWidth="9" defaultRowHeight="15" outlineLevelCol="6"/>
  <cols>
    <col min="1" max="1" width="7.625" style="2" customWidth="1"/>
    <col min="2" max="2" width="32.625" style="2" customWidth="1"/>
    <col min="3" max="3" width="15.625" style="59" customWidth="1"/>
    <col min="4" max="4" width="15.625" style="60" customWidth="1"/>
    <col min="5" max="5" width="15.625" style="61" customWidth="1"/>
    <col min="6" max="7" width="15.625" style="2" customWidth="1"/>
    <col min="8" max="16384" width="9" style="5"/>
  </cols>
  <sheetData>
    <row r="1" s="12" customFormat="1" ht="20.25" customHeight="1" spans="1:7">
      <c r="A1" s="112" t="e">
        <f>#REF!</f>
        <v>#REF!</v>
      </c>
      <c r="B1" s="112"/>
      <c r="C1" s="112"/>
      <c r="D1" s="112"/>
      <c r="E1" s="112"/>
      <c r="F1" s="112"/>
      <c r="G1" s="112"/>
    </row>
    <row r="2" s="16" customFormat="1" ht="20.25" customHeight="1" spans="1:7">
      <c r="A2" s="7" t="e">
        <f>#REF!</f>
        <v>#REF!</v>
      </c>
      <c r="B2" s="8"/>
      <c r="C2" s="88"/>
      <c r="D2" s="1"/>
      <c r="E2" s="167"/>
      <c r="F2" s="19"/>
      <c r="G2" s="9" t="e">
        <f>#REF!</f>
        <v>#REF!</v>
      </c>
    </row>
    <row r="3" s="25" customFormat="1" ht="20.25" customHeight="1" spans="1:7">
      <c r="A3" s="10" t="s">
        <v>28</v>
      </c>
      <c r="B3" s="10" t="s">
        <v>1158</v>
      </c>
      <c r="C3" s="40" t="s">
        <v>216</v>
      </c>
      <c r="D3" s="67" t="s">
        <v>215</v>
      </c>
      <c r="E3" s="41" t="s">
        <v>7</v>
      </c>
      <c r="F3" s="10" t="s">
        <v>143</v>
      </c>
      <c r="G3" s="10" t="s">
        <v>168</v>
      </c>
    </row>
    <row r="4" s="12" customFormat="1" ht="20.25" customHeight="1" spans="1:7">
      <c r="A4" s="14"/>
      <c r="B4" s="69"/>
      <c r="C4" s="73"/>
      <c r="D4" s="69"/>
      <c r="E4" s="41"/>
      <c r="F4" s="121"/>
      <c r="G4" s="14"/>
    </row>
    <row r="5" s="12" customFormat="1" ht="20.25" customHeight="1" spans="1:7">
      <c r="A5" s="14"/>
      <c r="B5" s="69"/>
      <c r="C5" s="73"/>
      <c r="D5" s="69"/>
      <c r="E5" s="121"/>
      <c r="F5" s="121"/>
      <c r="G5" s="14"/>
    </row>
    <row r="6" s="12" customFormat="1" ht="20.25" customHeight="1" spans="1:7">
      <c r="A6" s="14"/>
      <c r="B6" s="69"/>
      <c r="C6" s="73"/>
      <c r="D6" s="69"/>
      <c r="E6" s="121"/>
      <c r="F6" s="121"/>
      <c r="G6" s="14"/>
    </row>
    <row r="7" s="12" customFormat="1" ht="20.25" customHeight="1" spans="1:7">
      <c r="A7" s="14"/>
      <c r="B7" s="69"/>
      <c r="C7" s="73"/>
      <c r="D7" s="69"/>
      <c r="E7" s="121"/>
      <c r="F7" s="121"/>
      <c r="G7" s="14"/>
    </row>
    <row r="8" s="12" customFormat="1" ht="20.25" customHeight="1" spans="1:7">
      <c r="A8" s="14"/>
      <c r="B8" s="69"/>
      <c r="C8" s="73"/>
      <c r="D8" s="69"/>
      <c r="E8" s="121"/>
      <c r="F8" s="121"/>
      <c r="G8" s="14"/>
    </row>
    <row r="9" s="12" customFormat="1" ht="20.25" customHeight="1" spans="1:7">
      <c r="A9" s="14"/>
      <c r="B9" s="69"/>
      <c r="C9" s="73"/>
      <c r="D9" s="69"/>
      <c r="E9" s="121"/>
      <c r="F9" s="121"/>
      <c r="G9" s="14"/>
    </row>
    <row r="10" s="12" customFormat="1" ht="20.25" customHeight="1" spans="1:7">
      <c r="A10" s="14"/>
      <c r="B10" s="69"/>
      <c r="C10" s="73"/>
      <c r="D10" s="69"/>
      <c r="E10" s="121"/>
      <c r="F10" s="121"/>
      <c r="G10" s="14"/>
    </row>
    <row r="11" s="12" customFormat="1" ht="20.25" customHeight="1" spans="1:7">
      <c r="A11" s="14"/>
      <c r="B11" s="69"/>
      <c r="C11" s="73"/>
      <c r="D11" s="69"/>
      <c r="E11" s="121"/>
      <c r="F11" s="121"/>
      <c r="G11" s="14"/>
    </row>
    <row r="12" s="12" customFormat="1" ht="20.25" customHeight="1" spans="1:7">
      <c r="A12" s="14"/>
      <c r="B12" s="69"/>
      <c r="C12" s="73"/>
      <c r="D12" s="69"/>
      <c r="E12" s="121"/>
      <c r="F12" s="121"/>
      <c r="G12" s="14"/>
    </row>
    <row r="13" s="12" customFormat="1" ht="20.25" customHeight="1" spans="1:7">
      <c r="A13" s="14"/>
      <c r="B13" s="69"/>
      <c r="C13" s="73"/>
      <c r="D13" s="69"/>
      <c r="E13" s="121"/>
      <c r="F13" s="121"/>
      <c r="G13" s="14"/>
    </row>
    <row r="14" s="12" customFormat="1" ht="20.25" customHeight="1" spans="1:7">
      <c r="A14" s="14"/>
      <c r="B14" s="69"/>
      <c r="C14" s="73"/>
      <c r="D14" s="69"/>
      <c r="E14" s="121"/>
      <c r="F14" s="121"/>
      <c r="G14" s="14"/>
    </row>
    <row r="15" s="12" customFormat="1" ht="20.25" customHeight="1" spans="1:7">
      <c r="A15" s="14"/>
      <c r="B15" s="69"/>
      <c r="C15" s="73"/>
      <c r="D15" s="69"/>
      <c r="E15" s="121"/>
      <c r="F15" s="121"/>
      <c r="G15" s="14"/>
    </row>
    <row r="16" s="12" customFormat="1" ht="20.25" customHeight="1" spans="1:7">
      <c r="A16" s="14"/>
      <c r="B16" s="69"/>
      <c r="C16" s="73"/>
      <c r="D16" s="69"/>
      <c r="E16" s="121"/>
      <c r="F16" s="121"/>
      <c r="G16" s="14"/>
    </row>
    <row r="17" s="12" customFormat="1" ht="20.25" customHeight="1" spans="1:7">
      <c r="A17" s="14"/>
      <c r="B17" s="69"/>
      <c r="C17" s="73"/>
      <c r="D17" s="69"/>
      <c r="E17" s="121"/>
      <c r="F17" s="121"/>
      <c r="G17" s="14"/>
    </row>
    <row r="18" s="12" customFormat="1" ht="20.25" customHeight="1" spans="1:7">
      <c r="A18" s="14"/>
      <c r="B18" s="69"/>
      <c r="C18" s="73"/>
      <c r="D18" s="69"/>
      <c r="E18" s="121"/>
      <c r="F18" s="121"/>
      <c r="G18" s="14"/>
    </row>
    <row r="19" s="26" customFormat="1" ht="20.25" customHeight="1" spans="1:7">
      <c r="A19" s="46" t="e">
        <f>#REF!</f>
        <v>#REF!</v>
      </c>
      <c r="B19" s="47" t="e">
        <f>#REF!</f>
        <v>#REF!</v>
      </c>
      <c r="C19" s="47"/>
      <c r="F19" s="46" t="e">
        <f>#REF!</f>
        <v>#REF!</v>
      </c>
      <c r="G19" s="47" t="e">
        <f>#REF!</f>
        <v>#REF!</v>
      </c>
    </row>
    <row r="20" s="26" customFormat="1" ht="20.25" customHeight="1" spans="1:7">
      <c r="A20" s="46" t="e">
        <f>#REF!</f>
        <v>#REF!</v>
      </c>
      <c r="B20" s="46"/>
      <c r="C20" s="47"/>
      <c r="D20" s="78"/>
      <c r="F20" s="48"/>
      <c r="G20" s="79"/>
    </row>
    <row r="21" s="26" customFormat="1" ht="20.25" customHeight="1" spans="1:7">
      <c r="A21" s="46"/>
      <c r="B21" s="46"/>
      <c r="C21" s="47"/>
      <c r="D21" s="78"/>
      <c r="E21" s="46"/>
      <c r="F21" s="48"/>
      <c r="G21" s="94"/>
    </row>
    <row r="22" s="26" customFormat="1" ht="14.25" spans="1:7">
      <c r="A22" s="46"/>
      <c r="B22" s="46"/>
      <c r="C22" s="47"/>
      <c r="D22" s="78"/>
      <c r="E22" s="46"/>
      <c r="F22" s="48"/>
      <c r="G22" s="94"/>
    </row>
    <row r="23" s="26" customFormat="1" ht="14.25" spans="1:7">
      <c r="A23" s="46"/>
      <c r="B23" s="46"/>
      <c r="C23" s="47"/>
      <c r="D23" s="78"/>
      <c r="E23" s="46"/>
      <c r="F23" s="48"/>
      <c r="G23" s="94"/>
    </row>
    <row r="24" s="26" customFormat="1" ht="14.25" spans="1:7">
      <c r="A24" s="46"/>
      <c r="B24" s="46"/>
      <c r="C24" s="47"/>
      <c r="D24" s="78"/>
      <c r="E24" s="46"/>
      <c r="F24" s="48"/>
      <c r="G24" s="94"/>
    </row>
    <row r="25" s="58" customFormat="1" spans="1:7">
      <c r="A25" s="80"/>
      <c r="B25" s="81"/>
      <c r="C25" s="82"/>
      <c r="D25" s="83"/>
      <c r="E25" s="81"/>
      <c r="F25" s="84"/>
      <c r="G25" s="85"/>
    </row>
    <row r="26" s="58" customFormat="1" spans="1:7">
      <c r="A26" s="80"/>
      <c r="B26" s="81"/>
      <c r="C26" s="82"/>
      <c r="D26" s="83"/>
      <c r="E26" s="81"/>
      <c r="F26" s="84"/>
      <c r="G26" s="85"/>
    </row>
    <row r="27" s="58" customFormat="1" spans="1:7">
      <c r="A27" s="80"/>
      <c r="B27" s="81"/>
      <c r="C27" s="82"/>
      <c r="D27" s="83"/>
      <c r="E27" s="81"/>
      <c r="F27" s="84"/>
      <c r="G27" s="85"/>
    </row>
    <row r="28" s="58" customFormat="1" spans="1:7">
      <c r="A28" s="80"/>
      <c r="B28" s="81"/>
      <c r="C28" s="82"/>
      <c r="D28" s="83"/>
      <c r="E28" s="81"/>
      <c r="F28" s="84"/>
      <c r="G28" s="85"/>
    </row>
    <row r="29" s="58" customFormat="1" spans="1:7">
      <c r="A29" s="80"/>
      <c r="B29" s="81"/>
      <c r="C29" s="82"/>
      <c r="D29" s="83"/>
      <c r="E29" s="81"/>
      <c r="F29" s="84"/>
      <c r="G29" s="85"/>
    </row>
    <row r="30" spans="5:5">
      <c r="E30" s="81"/>
    </row>
  </sheetData>
  <mergeCells count="1">
    <mergeCell ref="A1:G1"/>
  </mergeCells>
  <printOptions verticalCentered="1"/>
  <pageMargins left="0.92" right="0.866141732283464" top="1.65354330708661" bottom="0.669291338582677" header="1.22047244094488" footer="0.31496062992126"/>
  <pageSetup paperSize="9" orientation="landscape" horizontalDpi="180" verticalDpi="180"/>
  <headerFooter alignWithMargins="0" scaleWithDoc="0">
    <oddHeader>&amp;C&amp;"宋体,加粗"&amp;22&amp;A评估明细表&amp;R
&amp;"宋体,常规"表&amp;"Times New Roman,常规" 5 - 5
</oddHeader>
  </headerFooter>
  <colBreaks count="1" manualBreakCount="1">
    <brk id="7" max="65535" man="1"/>
  </colBreaks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SheetLayoutView="60" workbookViewId="0">
      <pane xSplit="3" ySplit="4" topLeftCell="D5" activePane="bottomRight" state="frozen"/>
      <selection/>
      <selection pane="topRight"/>
      <selection pane="bottomLeft"/>
      <selection pane="bottomRight" activeCell="G4" sqref="G4"/>
    </sheetView>
  </sheetViews>
  <sheetFormatPr defaultColWidth="9" defaultRowHeight="15" outlineLevelCol="7"/>
  <cols>
    <col min="1" max="1" width="4.5" style="2" customWidth="1"/>
    <col min="2" max="2" width="30.625" style="2" customWidth="1"/>
    <col min="3" max="3" width="12.25" style="59" customWidth="1"/>
    <col min="4" max="4" width="15.625" style="60" customWidth="1"/>
    <col min="5" max="5" width="15.5" style="61" customWidth="1"/>
    <col min="6" max="6" width="15.625" style="2" customWidth="1"/>
    <col min="7" max="7" width="15.5" style="2" customWidth="1"/>
    <col min="8" max="8" width="12.625" style="2" customWidth="1"/>
    <col min="9" max="16384" width="9" style="5"/>
  </cols>
  <sheetData>
    <row r="1" s="2" customFormat="1" spans="1:8">
      <c r="A1" s="186" t="e">
        <f>#REF!</f>
        <v>#REF!</v>
      </c>
      <c r="B1" s="187"/>
      <c r="C1" s="188"/>
      <c r="D1" s="95"/>
      <c r="E1" s="189" t="e">
        <f>#REF!</f>
        <v>#REF!</v>
      </c>
      <c r="F1" s="190"/>
      <c r="G1" s="4"/>
      <c r="H1" s="191" t="e">
        <f>#REF!</f>
        <v>#REF!</v>
      </c>
    </row>
    <row r="2" s="3" customFormat="1" spans="1:8">
      <c r="A2" s="192" t="s">
        <v>28</v>
      </c>
      <c r="B2" s="192" t="s">
        <v>1159</v>
      </c>
      <c r="C2" s="193" t="s">
        <v>216</v>
      </c>
      <c r="D2" s="194" t="s">
        <v>1160</v>
      </c>
      <c r="E2" s="195" t="s">
        <v>1122</v>
      </c>
      <c r="F2" s="192" t="s">
        <v>1161</v>
      </c>
      <c r="G2" s="192" t="s">
        <v>8</v>
      </c>
      <c r="H2" s="192" t="s">
        <v>168</v>
      </c>
    </row>
    <row r="3" s="181" customFormat="1" spans="1:8">
      <c r="A3" s="196"/>
      <c r="B3" s="197"/>
      <c r="C3" s="198"/>
      <c r="D3" s="199"/>
      <c r="E3" s="200"/>
      <c r="F3" s="200"/>
      <c r="G3" s="200"/>
      <c r="H3" s="196"/>
    </row>
    <row r="4" spans="1:8">
      <c r="A4" s="196"/>
      <c r="B4" s="197"/>
      <c r="C4" s="201"/>
      <c r="D4" s="199"/>
      <c r="E4" s="202"/>
      <c r="F4" s="202"/>
      <c r="G4" s="202"/>
      <c r="H4" s="203"/>
    </row>
    <row r="5" spans="1:8">
      <c r="A5" s="196"/>
      <c r="B5" s="197"/>
      <c r="C5" s="201"/>
      <c r="D5" s="199"/>
      <c r="E5" s="202"/>
      <c r="F5" s="202"/>
      <c r="G5" s="202"/>
      <c r="H5" s="203"/>
    </row>
    <row r="6" spans="1:8">
      <c r="A6" s="196"/>
      <c r="B6" s="197"/>
      <c r="C6" s="201"/>
      <c r="D6" s="204"/>
      <c r="E6" s="202"/>
      <c r="F6" s="202"/>
      <c r="G6" s="202"/>
      <c r="H6" s="203"/>
    </row>
    <row r="7" spans="1:8">
      <c r="A7" s="196"/>
      <c r="B7" s="197"/>
      <c r="C7" s="201"/>
      <c r="D7" s="204"/>
      <c r="E7" s="202"/>
      <c r="F7" s="202"/>
      <c r="G7" s="202"/>
      <c r="H7" s="203"/>
    </row>
    <row r="8" spans="1:8">
      <c r="A8" s="196"/>
      <c r="B8" s="197"/>
      <c r="C8" s="201"/>
      <c r="D8" s="204"/>
      <c r="E8" s="202"/>
      <c r="F8" s="202"/>
      <c r="G8" s="202"/>
      <c r="H8" s="203"/>
    </row>
    <row r="9" spans="1:8">
      <c r="A9" s="196"/>
      <c r="B9" s="197"/>
      <c r="C9" s="201"/>
      <c r="D9" s="204"/>
      <c r="E9" s="202"/>
      <c r="F9" s="202"/>
      <c r="G9" s="202"/>
      <c r="H9" s="203"/>
    </row>
    <row r="10" spans="1:8">
      <c r="A10" s="196"/>
      <c r="B10" s="197"/>
      <c r="C10" s="201"/>
      <c r="D10" s="204"/>
      <c r="E10" s="202"/>
      <c r="F10" s="202"/>
      <c r="G10" s="202"/>
      <c r="H10" s="203"/>
    </row>
    <row r="11" spans="1:8">
      <c r="A11" s="196"/>
      <c r="B11" s="197"/>
      <c r="C11" s="201"/>
      <c r="D11" s="204"/>
      <c r="E11" s="202"/>
      <c r="F11" s="202"/>
      <c r="G11" s="202"/>
      <c r="H11" s="203"/>
    </row>
    <row r="12" spans="1:8">
      <c r="A12" s="203"/>
      <c r="B12" s="197"/>
      <c r="C12" s="205"/>
      <c r="D12" s="206"/>
      <c r="E12" s="207"/>
      <c r="F12" s="207"/>
      <c r="G12" s="207"/>
      <c r="H12" s="203"/>
    </row>
    <row r="13" spans="1:8">
      <c r="A13" s="203"/>
      <c r="B13" s="197"/>
      <c r="C13" s="205"/>
      <c r="D13" s="206"/>
      <c r="E13" s="207"/>
      <c r="F13" s="207"/>
      <c r="G13" s="207"/>
      <c r="H13" s="203"/>
    </row>
    <row r="14" spans="1:8">
      <c r="A14" s="203"/>
      <c r="B14" s="197"/>
      <c r="C14" s="205"/>
      <c r="D14" s="206"/>
      <c r="E14" s="207"/>
      <c r="F14" s="207"/>
      <c r="G14" s="207"/>
      <c r="H14" s="203"/>
    </row>
    <row r="15" spans="1:8">
      <c r="A15" s="203"/>
      <c r="B15" s="197"/>
      <c r="C15" s="205"/>
      <c r="D15" s="206"/>
      <c r="E15" s="207"/>
      <c r="F15" s="207"/>
      <c r="G15" s="207"/>
      <c r="H15" s="203"/>
    </row>
    <row r="16" spans="1:8">
      <c r="A16" s="203"/>
      <c r="B16" s="206"/>
      <c r="C16" s="205"/>
      <c r="D16" s="206"/>
      <c r="E16" s="207"/>
      <c r="F16" s="207"/>
      <c r="G16" s="207"/>
      <c r="H16" s="203"/>
    </row>
    <row r="17" spans="1:8">
      <c r="A17" s="203"/>
      <c r="B17" s="206"/>
      <c r="C17" s="205"/>
      <c r="D17" s="206"/>
      <c r="E17" s="207"/>
      <c r="F17" s="207"/>
      <c r="G17" s="207"/>
      <c r="H17" s="203"/>
    </row>
    <row r="18" spans="1:8">
      <c r="A18" s="203"/>
      <c r="B18" s="206"/>
      <c r="C18" s="205"/>
      <c r="D18" s="206"/>
      <c r="E18" s="207"/>
      <c r="F18" s="207"/>
      <c r="G18" s="207"/>
      <c r="H18" s="203"/>
    </row>
    <row r="19" spans="1:8">
      <c r="A19" s="203"/>
      <c r="B19" s="206"/>
      <c r="C19" s="205"/>
      <c r="D19" s="206"/>
      <c r="E19" s="207"/>
      <c r="F19" s="207"/>
      <c r="G19" s="207"/>
      <c r="H19" s="203"/>
    </row>
    <row r="20" spans="1:8">
      <c r="A20" s="203"/>
      <c r="B20" s="206"/>
      <c r="C20" s="205"/>
      <c r="D20" s="206"/>
      <c r="E20" s="207"/>
      <c r="F20" s="207"/>
      <c r="G20" s="207"/>
      <c r="H20" s="203"/>
    </row>
    <row r="21" spans="1:8">
      <c r="A21" s="203"/>
      <c r="B21" s="206"/>
      <c r="C21" s="205"/>
      <c r="D21" s="206"/>
      <c r="E21" s="207" t="s">
        <v>167</v>
      </c>
      <c r="F21" s="207"/>
      <c r="G21" s="207"/>
      <c r="H21" s="203"/>
    </row>
    <row r="22" spans="1:8">
      <c r="A22" s="203"/>
      <c r="B22" s="206"/>
      <c r="C22" s="205"/>
      <c r="D22" s="206"/>
      <c r="E22" s="207"/>
      <c r="F22" s="207"/>
      <c r="G22" s="207"/>
      <c r="H22" s="203"/>
    </row>
    <row r="23" spans="1:8">
      <c r="A23" s="203"/>
      <c r="B23" s="206"/>
      <c r="C23" s="205"/>
      <c r="D23" s="206"/>
      <c r="E23" s="207"/>
      <c r="F23" s="207"/>
      <c r="G23" s="207"/>
      <c r="H23" s="203"/>
    </row>
    <row r="24" spans="1:8">
      <c r="A24" s="203"/>
      <c r="B24" s="206"/>
      <c r="C24" s="205"/>
      <c r="D24" s="206"/>
      <c r="E24" s="207"/>
      <c r="F24" s="207"/>
      <c r="G24" s="207"/>
      <c r="H24" s="203"/>
    </row>
    <row r="25" spans="1:8">
      <c r="A25" s="203"/>
      <c r="B25" s="206"/>
      <c r="C25" s="205"/>
      <c r="D25" s="206"/>
      <c r="E25" s="207" t="s">
        <v>167</v>
      </c>
      <c r="F25" s="207"/>
      <c r="G25" s="207"/>
      <c r="H25" s="203"/>
    </row>
    <row r="26" s="185" customFormat="1" ht="14.25" spans="1:8">
      <c r="A26" s="208"/>
      <c r="B26" s="209" t="s">
        <v>682</v>
      </c>
      <c r="C26" s="210"/>
      <c r="D26" s="211"/>
      <c r="E26" s="212">
        <f>SUM(E3:E25)</f>
        <v>0</v>
      </c>
      <c r="F26" s="212">
        <f>SUM(F3:F25)</f>
        <v>0</v>
      </c>
      <c r="G26" s="212">
        <f>SUM(G3:G25)</f>
        <v>0</v>
      </c>
      <c r="H26" s="208"/>
    </row>
    <row r="27" s="58" customFormat="1" spans="1:8">
      <c r="A27" s="80"/>
      <c r="B27" s="93" t="e">
        <f>#REF!</f>
        <v>#REF!</v>
      </c>
      <c r="C27" s="82"/>
      <c r="D27" s="58" t="e">
        <f>#REF!</f>
        <v>#REF!</v>
      </c>
      <c r="E27" s="81"/>
      <c r="F27" s="84" t="e">
        <f>#REF!</f>
        <v>#REF!</v>
      </c>
      <c r="G27" s="81"/>
      <c r="H27" s="82" t="e">
        <f>#REF!</f>
        <v>#REF!</v>
      </c>
    </row>
    <row r="28" s="58" customFormat="1" spans="1:8">
      <c r="A28" s="80"/>
      <c r="B28" s="93"/>
      <c r="C28" s="82"/>
      <c r="D28" s="83"/>
      <c r="E28" s="81"/>
      <c r="F28" s="85"/>
      <c r="G28" s="84"/>
      <c r="H28" s="213"/>
    </row>
    <row r="29" s="58" customFormat="1" spans="1:8">
      <c r="A29" s="80"/>
      <c r="B29" s="81"/>
      <c r="C29" s="82"/>
      <c r="D29" s="83"/>
      <c r="E29" s="81"/>
      <c r="F29" s="85"/>
      <c r="G29" s="84"/>
      <c r="H29" s="85"/>
    </row>
    <row r="30" s="58" customFormat="1" spans="1:8">
      <c r="A30" s="80"/>
      <c r="B30" s="81"/>
      <c r="C30" s="82"/>
      <c r="D30" s="83"/>
      <c r="E30" s="81"/>
      <c r="F30" s="85"/>
      <c r="G30" s="84"/>
      <c r="H30" s="85"/>
    </row>
    <row r="31" s="58" customFormat="1" spans="1:8">
      <c r="A31" s="80"/>
      <c r="B31" s="81"/>
      <c r="C31" s="82"/>
      <c r="D31" s="83"/>
      <c r="E31" s="81"/>
      <c r="F31" s="85"/>
      <c r="G31" s="84"/>
      <c r="H31" s="85"/>
    </row>
    <row r="32" s="58" customFormat="1" spans="1:8">
      <c r="A32" s="80"/>
      <c r="B32" s="81"/>
      <c r="C32" s="82"/>
      <c r="D32" s="83"/>
      <c r="E32" s="81"/>
      <c r="F32" s="85"/>
      <c r="G32" s="84"/>
      <c r="H32" s="85"/>
    </row>
    <row r="33" s="58" customFormat="1" spans="1:8">
      <c r="A33" s="80"/>
      <c r="B33" s="81"/>
      <c r="C33" s="82"/>
      <c r="D33" s="83"/>
      <c r="E33" s="81"/>
      <c r="F33" s="85"/>
      <c r="G33" s="84"/>
      <c r="H33" s="85"/>
    </row>
    <row r="34" s="58" customFormat="1" spans="1:8">
      <c r="A34" s="80"/>
      <c r="B34" s="81"/>
      <c r="C34" s="82"/>
      <c r="D34" s="83"/>
      <c r="E34" s="81"/>
      <c r="F34" s="85"/>
      <c r="G34" s="84"/>
      <c r="H34" s="85"/>
    </row>
    <row r="35" s="58" customFormat="1" spans="1:8">
      <c r="A35" s="80"/>
      <c r="B35" s="81"/>
      <c r="C35" s="82"/>
      <c r="D35" s="83"/>
      <c r="E35" s="81"/>
      <c r="F35" s="85"/>
      <c r="G35" s="84"/>
      <c r="H35" s="85"/>
    </row>
    <row r="36" s="58" customFormat="1" spans="1:8">
      <c r="A36" s="80"/>
      <c r="B36" s="81"/>
      <c r="C36" s="82"/>
      <c r="D36" s="83"/>
      <c r="E36" s="81"/>
      <c r="F36" s="85"/>
      <c r="G36" s="84"/>
      <c r="H36" s="85"/>
    </row>
    <row r="37" s="58" customFormat="1" spans="1:8">
      <c r="A37" s="80"/>
      <c r="B37" s="81"/>
      <c r="C37" s="82"/>
      <c r="D37" s="83"/>
      <c r="E37" s="81"/>
      <c r="F37" s="85"/>
      <c r="G37" s="84"/>
      <c r="H37" s="85"/>
    </row>
  </sheetData>
  <printOptions verticalCentered="1"/>
  <pageMargins left="0.196850393700787" right="0.196850393700787" top="1.73228346456693" bottom="0.669291338582677" header="1.18110236220472" footer="0.511811023622047"/>
  <pageSetup paperSize="9" orientation="landscape" verticalDpi="180"/>
  <headerFooter alignWithMargins="0" scaleWithDoc="0">
    <oddHeader>&amp;C&amp;"宋体,加粗"&amp;20&amp;A清查评估明细表&amp;R
&amp;"宋体,常规"表&amp;"Times New Roman,常规"9-5
&amp;"宋体,常规"共&amp;"Times New Roman,常规"&amp;N&amp;"宋体,常规"页第&amp;P页</oddHead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0"/>
  <sheetViews>
    <sheetView showGridLines="0" zoomScaleSheetLayoutView="60" workbookViewId="0">
      <pane xSplit="2" ySplit="2" topLeftCell="C3" activePane="bottomRight" state="frozenSplit"/>
      <selection/>
      <selection pane="topRight"/>
      <selection pane="bottomLeft"/>
      <selection pane="bottomRight" activeCell="G20" sqref="G20"/>
    </sheetView>
  </sheetViews>
  <sheetFormatPr defaultColWidth="9" defaultRowHeight="15"/>
  <cols>
    <col min="1" max="1" width="7.625" style="2" customWidth="1"/>
    <col min="2" max="2" width="32.625" style="2" customWidth="1"/>
    <col min="3" max="3" width="15.625" style="182" customWidth="1"/>
    <col min="4" max="4" width="15.625" style="60" customWidth="1"/>
    <col min="5" max="5" width="15.625" style="61" customWidth="1"/>
    <col min="6" max="7" width="15.625" style="2" customWidth="1"/>
    <col min="8" max="9" width="9" style="2" hidden="1" customWidth="1"/>
    <col min="10" max="16384" width="9" style="5"/>
  </cols>
  <sheetData>
    <row r="1" ht="20.25" customHeight="1" spans="1:7">
      <c r="A1" s="112" t="e">
        <f>#REF!</f>
        <v>#REF!</v>
      </c>
      <c r="B1" s="112"/>
      <c r="C1" s="112"/>
      <c r="D1" s="112"/>
      <c r="E1" s="112"/>
      <c r="F1" s="112"/>
      <c r="G1" s="112"/>
    </row>
    <row r="2" s="2" customFormat="1" ht="20.25" customHeight="1" spans="1:8">
      <c r="A2" s="7" t="e">
        <f>#REF!</f>
        <v>#REF!</v>
      </c>
      <c r="B2" s="8"/>
      <c r="C2" s="88"/>
      <c r="D2" s="1"/>
      <c r="E2" s="167"/>
      <c r="F2" s="19"/>
      <c r="G2" s="9" t="e">
        <f>#REF!</f>
        <v>#REF!</v>
      </c>
      <c r="H2" s="90" t="e">
        <f>#REF!</f>
        <v>#REF!</v>
      </c>
    </row>
    <row r="3" s="3" customFormat="1" ht="20.25" customHeight="1" spans="1:9">
      <c r="A3" s="10" t="s">
        <v>28</v>
      </c>
      <c r="B3" s="10" t="s">
        <v>1162</v>
      </c>
      <c r="C3" s="40" t="s">
        <v>216</v>
      </c>
      <c r="D3" s="67" t="s">
        <v>1163</v>
      </c>
      <c r="E3" s="41" t="s">
        <v>7</v>
      </c>
      <c r="F3" s="10" t="s">
        <v>143</v>
      </c>
      <c r="G3" s="10" t="s">
        <v>168</v>
      </c>
      <c r="H3" s="91"/>
      <c r="I3" s="91"/>
    </row>
    <row r="4" s="181" customFormat="1" ht="20.25" customHeight="1" spans="1:9">
      <c r="A4" s="14"/>
      <c r="B4" s="14"/>
      <c r="C4" s="179"/>
      <c r="D4" s="183"/>
      <c r="E4" s="41"/>
      <c r="F4" s="176"/>
      <c r="G4" s="183"/>
      <c r="H4" s="184"/>
      <c r="I4" s="184"/>
    </row>
    <row r="5" ht="20.25" customHeight="1" spans="1:9">
      <c r="A5" s="14"/>
      <c r="B5" s="14"/>
      <c r="C5" s="179"/>
      <c r="D5" s="118"/>
      <c r="E5" s="176"/>
      <c r="F5" s="177"/>
      <c r="G5" s="14"/>
      <c r="H5" s="92"/>
      <c r="I5" s="92"/>
    </row>
    <row r="6" ht="20.25" customHeight="1" spans="1:9">
      <c r="A6" s="14"/>
      <c r="B6" s="14"/>
      <c r="C6" s="179"/>
      <c r="D6" s="118"/>
      <c r="E6" s="177"/>
      <c r="F6" s="177"/>
      <c r="G6" s="14"/>
      <c r="H6" s="92"/>
      <c r="I6" s="92"/>
    </row>
    <row r="7" ht="20.25" customHeight="1" spans="1:9">
      <c r="A7" s="14"/>
      <c r="B7" s="14"/>
      <c r="C7" s="179"/>
      <c r="D7" s="118"/>
      <c r="E7" s="177"/>
      <c r="F7" s="177"/>
      <c r="G7" s="14"/>
      <c r="H7" s="92"/>
      <c r="I7" s="92"/>
    </row>
    <row r="8" ht="20.25" customHeight="1" spans="1:9">
      <c r="A8" s="14"/>
      <c r="B8" s="14"/>
      <c r="C8" s="179"/>
      <c r="D8" s="118"/>
      <c r="E8" s="177"/>
      <c r="F8" s="177"/>
      <c r="G8" s="14"/>
      <c r="H8" s="92"/>
      <c r="I8" s="92"/>
    </row>
    <row r="9" ht="20.25" customHeight="1" spans="1:9">
      <c r="A9" s="14"/>
      <c r="B9" s="14"/>
      <c r="C9" s="179"/>
      <c r="D9" s="118"/>
      <c r="E9" s="177"/>
      <c r="F9" s="177"/>
      <c r="G9" s="14"/>
      <c r="H9" s="92"/>
      <c r="I9" s="92"/>
    </row>
    <row r="10" ht="20.25" customHeight="1" spans="1:9">
      <c r="A10" s="14"/>
      <c r="B10" s="14"/>
      <c r="C10" s="179"/>
      <c r="D10" s="118"/>
      <c r="E10" s="177"/>
      <c r="F10" s="177"/>
      <c r="G10" s="14"/>
      <c r="H10" s="92"/>
      <c r="I10" s="92"/>
    </row>
    <row r="11" ht="20.25" customHeight="1" spans="1:9">
      <c r="A11" s="14"/>
      <c r="B11" s="14"/>
      <c r="C11" s="179"/>
      <c r="D11" s="67"/>
      <c r="E11" s="177"/>
      <c r="F11" s="177"/>
      <c r="G11" s="14"/>
      <c r="H11" s="92"/>
      <c r="I11" s="92"/>
    </row>
    <row r="12" ht="20.25" customHeight="1" spans="1:9">
      <c r="A12" s="14"/>
      <c r="B12" s="14"/>
      <c r="C12" s="179"/>
      <c r="D12" s="67"/>
      <c r="E12" s="177"/>
      <c r="F12" s="177"/>
      <c r="G12" s="14"/>
      <c r="H12" s="92"/>
      <c r="I12" s="92"/>
    </row>
    <row r="13" ht="20.25" customHeight="1" spans="1:9">
      <c r="A13" s="14"/>
      <c r="B13" s="14"/>
      <c r="C13" s="179"/>
      <c r="D13" s="67"/>
      <c r="E13" s="177"/>
      <c r="F13" s="177"/>
      <c r="G13" s="14"/>
      <c r="H13" s="92"/>
      <c r="I13" s="92"/>
    </row>
    <row r="14" ht="20.25" customHeight="1" spans="1:9">
      <c r="A14" s="14"/>
      <c r="B14" s="14"/>
      <c r="C14" s="179"/>
      <c r="D14" s="118"/>
      <c r="E14" s="177"/>
      <c r="F14" s="177"/>
      <c r="G14" s="14"/>
      <c r="H14" s="92"/>
      <c r="I14" s="92"/>
    </row>
    <row r="15" ht="20.25" customHeight="1" spans="1:9">
      <c r="A15" s="14"/>
      <c r="B15" s="14"/>
      <c r="C15" s="179"/>
      <c r="D15" s="118"/>
      <c r="E15" s="177"/>
      <c r="F15" s="177"/>
      <c r="G15" s="14"/>
      <c r="H15" s="92"/>
      <c r="I15" s="92"/>
    </row>
    <row r="16" ht="20.25" customHeight="1" spans="1:9">
      <c r="A16" s="14"/>
      <c r="B16" s="14"/>
      <c r="C16" s="179"/>
      <c r="D16" s="118"/>
      <c r="E16" s="177"/>
      <c r="F16" s="177"/>
      <c r="G16" s="14"/>
      <c r="H16" s="92"/>
      <c r="I16" s="92"/>
    </row>
    <row r="17" ht="20.25" customHeight="1" spans="1:9">
      <c r="A17" s="14"/>
      <c r="B17" s="14"/>
      <c r="C17" s="179"/>
      <c r="D17" s="118"/>
      <c r="E17" s="177"/>
      <c r="F17" s="177"/>
      <c r="G17" s="14"/>
      <c r="H17" s="92"/>
      <c r="I17" s="92"/>
    </row>
    <row r="18" ht="20.25" customHeight="1" spans="1:9">
      <c r="A18" s="14"/>
      <c r="B18" s="14"/>
      <c r="C18" s="179"/>
      <c r="D18" s="118"/>
      <c r="E18" s="177"/>
      <c r="F18" s="177"/>
      <c r="G18" s="14"/>
      <c r="H18" s="92"/>
      <c r="I18" s="92"/>
    </row>
    <row r="19" s="58" customFormat="1" ht="20.25" customHeight="1" spans="1:8">
      <c r="A19" s="46" t="e">
        <f>#REF!</f>
        <v>#REF!</v>
      </c>
      <c r="B19" s="47"/>
      <c r="C19" s="48"/>
      <c r="E19" s="58" t="e">
        <f>#REF!</f>
        <v>#REF!</v>
      </c>
      <c r="F19" s="46"/>
      <c r="G19" s="47" t="e">
        <f>#REF!</f>
        <v>#REF!</v>
      </c>
      <c r="H19" s="82" t="e">
        <f>#REF!</f>
        <v>#REF!</v>
      </c>
    </row>
    <row r="20" s="58" customFormat="1" ht="20.25" customHeight="1" spans="1:8">
      <c r="A20" s="46" t="e">
        <f>#REF!</f>
        <v>#REF!</v>
      </c>
      <c r="B20" s="46"/>
      <c r="C20" s="48"/>
      <c r="D20" s="78"/>
      <c r="E20" s="46"/>
      <c r="F20" s="48"/>
      <c r="G20" s="79"/>
      <c r="H20" s="82"/>
    </row>
    <row r="21" s="58" customFormat="1" ht="20.25" customHeight="1" spans="1:8">
      <c r="A21" s="46"/>
      <c r="B21" s="46"/>
      <c r="C21" s="48"/>
      <c r="D21" s="78"/>
      <c r="E21" s="46"/>
      <c r="F21" s="48"/>
      <c r="G21" s="94"/>
      <c r="H21" s="82"/>
    </row>
    <row r="22" s="58" customFormat="1" spans="1:8">
      <c r="A22" s="80"/>
      <c r="B22" s="81"/>
      <c r="C22" s="84"/>
      <c r="D22" s="83"/>
      <c r="E22" s="81"/>
      <c r="F22" s="84"/>
      <c r="G22" s="85"/>
      <c r="H22" s="82"/>
    </row>
    <row r="23" s="58" customFormat="1" spans="1:8">
      <c r="A23" s="80"/>
      <c r="B23" s="81"/>
      <c r="C23" s="84"/>
      <c r="D23" s="83"/>
      <c r="E23" s="81"/>
      <c r="F23" s="84"/>
      <c r="G23" s="85"/>
      <c r="H23" s="82"/>
    </row>
    <row r="24" s="58" customFormat="1" spans="1:8">
      <c r="A24" s="80"/>
      <c r="B24" s="81"/>
      <c r="C24" s="84"/>
      <c r="D24" s="83"/>
      <c r="E24" s="81"/>
      <c r="F24" s="84"/>
      <c r="G24" s="85"/>
      <c r="H24" s="82"/>
    </row>
    <row r="25" s="58" customFormat="1" spans="1:8">
      <c r="A25" s="80"/>
      <c r="B25" s="81"/>
      <c r="C25" s="84"/>
      <c r="D25" s="83"/>
      <c r="E25" s="81"/>
      <c r="F25" s="84"/>
      <c r="G25" s="85"/>
      <c r="H25" s="82"/>
    </row>
    <row r="26" s="58" customFormat="1" spans="1:8">
      <c r="A26" s="80"/>
      <c r="B26" s="81"/>
      <c r="C26" s="84"/>
      <c r="D26" s="83"/>
      <c r="E26" s="81"/>
      <c r="F26" s="84"/>
      <c r="G26" s="85"/>
      <c r="H26" s="82"/>
    </row>
    <row r="27" s="58" customFormat="1" spans="1:8">
      <c r="A27" s="80"/>
      <c r="B27" s="81"/>
      <c r="C27" s="84"/>
      <c r="D27" s="83"/>
      <c r="E27" s="81"/>
      <c r="F27" s="84"/>
      <c r="G27" s="85"/>
      <c r="H27" s="82"/>
    </row>
    <row r="28" s="58" customFormat="1" spans="1:8">
      <c r="A28" s="80"/>
      <c r="B28" s="81"/>
      <c r="C28" s="84"/>
      <c r="D28" s="83"/>
      <c r="E28" s="81"/>
      <c r="F28" s="84"/>
      <c r="G28" s="85"/>
      <c r="H28" s="82"/>
    </row>
    <row r="29" s="58" customFormat="1" spans="1:8">
      <c r="A29" s="80"/>
      <c r="B29" s="81"/>
      <c r="C29" s="84"/>
      <c r="D29" s="83"/>
      <c r="E29" s="81"/>
      <c r="F29" s="84"/>
      <c r="G29" s="85"/>
      <c r="H29" s="82"/>
    </row>
    <row r="30" spans="5:5">
      <c r="E30" s="81"/>
    </row>
  </sheetData>
  <mergeCells count="1">
    <mergeCell ref="A1:G1"/>
  </mergeCells>
  <printOptions horizontalCentered="1"/>
  <pageMargins left="0.4" right="0.29" top="1.61" bottom="0.669291338582677" header="0.97" footer="0.31496062992126"/>
  <pageSetup paperSize="9" orientation="landscape" horizontalDpi="180" verticalDpi="180"/>
  <headerFooter alignWithMargins="0" scaleWithDoc="0">
    <oddHeader>&amp;C&amp;"楷体_GB2312,加粗"&amp;20&amp;U&amp;A评估明细表&amp;R
&amp;"宋体,常规"表&amp;"Times New Roman,常规" 5 - 10
</oddHeader>
  </headerFooter>
  <colBreaks count="1" manualBreakCount="1">
    <brk id="9" max="65535" man="1"/>
  </colBreaks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showGridLines="0" zoomScaleSheetLayoutView="60" workbookViewId="0">
      <pane xSplit="2" ySplit="3" topLeftCell="C4" activePane="bottomRight" state="frozenSplit"/>
      <selection/>
      <selection pane="topRight"/>
      <selection pane="bottomLeft"/>
      <selection pane="bottomRight" activeCell="A21" sqref="A21:B21"/>
    </sheetView>
  </sheetViews>
  <sheetFormatPr defaultColWidth="9" defaultRowHeight="15"/>
  <cols>
    <col min="1" max="1" width="7.625" style="2" customWidth="1"/>
    <col min="2" max="2" width="32.625" style="2" customWidth="1"/>
    <col min="3" max="3" width="18.625" style="2" customWidth="1"/>
    <col min="4" max="4" width="18.625" style="166" customWidth="1"/>
    <col min="5" max="5" width="18.625" style="61" customWidth="1"/>
    <col min="6" max="6" width="18.625" style="2" customWidth="1"/>
    <col min="7" max="16384" width="9" style="5"/>
  </cols>
  <sheetData>
    <row r="1" s="12" customFormat="1" ht="20.25" customHeight="1" spans="1:6">
      <c r="A1" s="6" t="e">
        <f>#REF!</f>
        <v>#REF!</v>
      </c>
      <c r="B1" s="6"/>
      <c r="C1" s="6"/>
      <c r="D1" s="6"/>
      <c r="E1" s="6"/>
      <c r="F1" s="6"/>
    </row>
    <row r="2" s="16" customFormat="1" ht="20.25" customHeight="1" spans="1:8">
      <c r="A2" s="7" t="e">
        <f>#REF!</f>
        <v>#REF!</v>
      </c>
      <c r="B2" s="8"/>
      <c r="C2" s="8"/>
      <c r="E2" s="167"/>
      <c r="F2" s="9" t="e">
        <f>#REF!</f>
        <v>#REF!</v>
      </c>
      <c r="G2" s="19"/>
      <c r="H2" s="12"/>
    </row>
    <row r="3" s="12" customFormat="1" ht="20.25" customHeight="1" spans="1:6">
      <c r="A3" s="10" t="s">
        <v>28</v>
      </c>
      <c r="B3" s="10" t="s">
        <v>309</v>
      </c>
      <c r="C3" s="10" t="s">
        <v>216</v>
      </c>
      <c r="D3" s="41" t="s">
        <v>7</v>
      </c>
      <c r="E3" s="41" t="s">
        <v>143</v>
      </c>
      <c r="F3" s="10" t="s">
        <v>168</v>
      </c>
    </row>
    <row r="4" s="12" customFormat="1" ht="20.25" customHeight="1" spans="1:6">
      <c r="A4" s="179">
        <v>1</v>
      </c>
      <c r="B4" s="14" t="s">
        <v>1164</v>
      </c>
      <c r="C4" s="14"/>
      <c r="D4" s="168"/>
      <c r="E4" s="168"/>
      <c r="F4" s="14"/>
    </row>
    <row r="5" s="12" customFormat="1" ht="20.25" customHeight="1" spans="1:6">
      <c r="A5" s="179">
        <v>2</v>
      </c>
      <c r="B5" s="14" t="s">
        <v>1165</v>
      </c>
      <c r="C5" s="14"/>
      <c r="D5" s="180"/>
      <c r="E5" s="180"/>
      <c r="F5" s="14"/>
    </row>
    <row r="6" s="12" customFormat="1" ht="20.25" customHeight="1" spans="1:6">
      <c r="A6" s="179">
        <v>3</v>
      </c>
      <c r="B6" s="14" t="s">
        <v>1166</v>
      </c>
      <c r="C6" s="14"/>
      <c r="D6" s="180"/>
      <c r="E6" s="180"/>
      <c r="F6" s="14"/>
    </row>
    <row r="7" s="12" customFormat="1" ht="20.25" customHeight="1" spans="1:6">
      <c r="A7" s="179">
        <v>4</v>
      </c>
      <c r="B7" s="14" t="s">
        <v>1167</v>
      </c>
      <c r="C7" s="14"/>
      <c r="D7" s="180"/>
      <c r="E7" s="180"/>
      <c r="F7" s="14"/>
    </row>
    <row r="8" s="12" customFormat="1" ht="20.25" customHeight="1" spans="1:6">
      <c r="A8" s="179">
        <v>5</v>
      </c>
      <c r="B8" s="14" t="s">
        <v>1168</v>
      </c>
      <c r="C8" s="14"/>
      <c r="D8" s="180"/>
      <c r="E8" s="180"/>
      <c r="F8" s="14"/>
    </row>
    <row r="9" s="12" customFormat="1" ht="20.25" customHeight="1" spans="1:6">
      <c r="A9" s="179">
        <v>6</v>
      </c>
      <c r="B9" s="14" t="s">
        <v>1169</v>
      </c>
      <c r="C9" s="14"/>
      <c r="D9" s="180"/>
      <c r="E9" s="180"/>
      <c r="F9" s="14"/>
    </row>
    <row r="10" s="12" customFormat="1" ht="20.25" customHeight="1" spans="1:6">
      <c r="A10" s="179">
        <v>7</v>
      </c>
      <c r="B10" s="14" t="s">
        <v>1170</v>
      </c>
      <c r="C10" s="14"/>
      <c r="D10" s="180"/>
      <c r="E10" s="180"/>
      <c r="F10" s="14"/>
    </row>
    <row r="11" s="12" customFormat="1" ht="20.25" customHeight="1" spans="1:6">
      <c r="A11" s="179">
        <v>8</v>
      </c>
      <c r="B11" s="14" t="s">
        <v>1171</v>
      </c>
      <c r="C11" s="14"/>
      <c r="D11" s="180"/>
      <c r="E11" s="180"/>
      <c r="F11" s="14"/>
    </row>
    <row r="12" s="12" customFormat="1" ht="20.25" customHeight="1" spans="1:6">
      <c r="A12" s="179">
        <v>9</v>
      </c>
      <c r="B12" s="14" t="s">
        <v>1172</v>
      </c>
      <c r="C12" s="14"/>
      <c r="D12" s="180"/>
      <c r="E12" s="180"/>
      <c r="F12" s="14"/>
    </row>
    <row r="13" s="12" customFormat="1" ht="20.25" customHeight="1" spans="1:6">
      <c r="A13" s="179">
        <v>10</v>
      </c>
      <c r="B13" s="14" t="s">
        <v>1173</v>
      </c>
      <c r="C13" s="14"/>
      <c r="D13" s="180"/>
      <c r="E13" s="180"/>
      <c r="F13" s="14"/>
    </row>
    <row r="14" s="12" customFormat="1" ht="20.25" customHeight="1" spans="1:6">
      <c r="A14" s="179">
        <v>11</v>
      </c>
      <c r="B14" s="14" t="s">
        <v>1174</v>
      </c>
      <c r="C14" s="14"/>
      <c r="D14" s="180"/>
      <c r="E14" s="180"/>
      <c r="F14" s="14"/>
    </row>
    <row r="15" s="12" customFormat="1" ht="20.25" customHeight="1" spans="1:6">
      <c r="A15" s="179">
        <v>12</v>
      </c>
      <c r="B15" s="14" t="s">
        <v>1175</v>
      </c>
      <c r="C15" s="14"/>
      <c r="D15" s="180"/>
      <c r="E15" s="180"/>
      <c r="F15" s="14"/>
    </row>
    <row r="16" s="12" customFormat="1" ht="20.25" customHeight="1" spans="1:6">
      <c r="A16" s="179">
        <v>13</v>
      </c>
      <c r="B16" s="14" t="s">
        <v>1176</v>
      </c>
      <c r="C16" s="14"/>
      <c r="D16" s="180"/>
      <c r="E16" s="180"/>
      <c r="F16" s="14"/>
    </row>
    <row r="17" s="12" customFormat="1" ht="20.25" customHeight="1" spans="1:6">
      <c r="A17" s="179">
        <v>14</v>
      </c>
      <c r="B17" s="14" t="s">
        <v>1177</v>
      </c>
      <c r="C17" s="14"/>
      <c r="D17" s="180"/>
      <c r="E17" s="180"/>
      <c r="F17" s="14"/>
    </row>
    <row r="18" s="12" customFormat="1" ht="20.25" customHeight="1" spans="1:6">
      <c r="A18" s="179">
        <v>15</v>
      </c>
      <c r="B18" s="14" t="s">
        <v>1178</v>
      </c>
      <c r="C18" s="14"/>
      <c r="D18" s="180"/>
      <c r="E18" s="180"/>
      <c r="F18" s="14"/>
    </row>
    <row r="19" s="12" customFormat="1" ht="20.25" customHeight="1" spans="1:6">
      <c r="A19" s="179"/>
      <c r="B19" s="14"/>
      <c r="C19" s="14"/>
      <c r="D19" s="180"/>
      <c r="E19" s="180"/>
      <c r="F19" s="14"/>
    </row>
    <row r="20" s="12" customFormat="1" ht="20.25" customHeight="1" spans="1:6">
      <c r="A20" s="179"/>
      <c r="B20" s="14"/>
      <c r="C20" s="14"/>
      <c r="D20" s="180"/>
      <c r="E20" s="180"/>
      <c r="F20" s="14"/>
    </row>
    <row r="21" s="12" customFormat="1" ht="20.25" customHeight="1" spans="1:6">
      <c r="A21" s="76" t="s">
        <v>180</v>
      </c>
      <c r="B21" s="77"/>
      <c r="C21" s="14"/>
      <c r="D21" s="180"/>
      <c r="E21" s="180"/>
      <c r="F21" s="14"/>
    </row>
    <row r="22" s="26" customFormat="1" ht="20.25" customHeight="1" spans="1:8">
      <c r="A22" s="46" t="e">
        <f>#REF!</f>
        <v>#REF!</v>
      </c>
      <c r="B22" s="47" t="e">
        <f>#REF!</f>
        <v>#REF!</v>
      </c>
      <c r="C22" s="46"/>
      <c r="E22" s="26" t="e">
        <f>#REF!</f>
        <v>#REF!</v>
      </c>
      <c r="F22" s="48" t="e">
        <f>#REF!</f>
        <v>#REF!</v>
      </c>
      <c r="G22" s="46"/>
      <c r="H22" s="47"/>
    </row>
    <row r="23" s="12" customFormat="1" ht="20.25" customHeight="1" spans="1:6">
      <c r="A23" s="16" t="e">
        <f>#REF!</f>
        <v>#REF!</v>
      </c>
      <c r="B23" s="16"/>
      <c r="C23" s="16"/>
      <c r="D23" s="170"/>
      <c r="E23" s="167"/>
      <c r="F23" s="16"/>
    </row>
    <row r="24" ht="20.25" customHeight="1" spans="2:9">
      <c r="B24" s="16"/>
      <c r="C24" s="16"/>
      <c r="D24" s="170"/>
      <c r="E24" s="167"/>
      <c r="F24" s="16"/>
      <c r="G24" s="12"/>
      <c r="H24" s="12"/>
      <c r="I24" s="12"/>
    </row>
    <row r="25" spans="2:9">
      <c r="B25" s="16"/>
      <c r="C25" s="16"/>
      <c r="D25" s="170"/>
      <c r="E25" s="167"/>
      <c r="F25" s="16"/>
      <c r="G25" s="12"/>
      <c r="H25" s="12"/>
      <c r="I25" s="12"/>
    </row>
    <row r="26" spans="2:9">
      <c r="B26" s="16"/>
      <c r="C26" s="16"/>
      <c r="D26" s="170"/>
      <c r="E26" s="167"/>
      <c r="F26" s="16"/>
      <c r="G26" s="12"/>
      <c r="H26" s="12"/>
      <c r="I26" s="12"/>
    </row>
    <row r="43" ht="13.5" customHeight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</sheetData>
  <mergeCells count="2">
    <mergeCell ref="A1:F1"/>
    <mergeCell ref="A21:B21"/>
  </mergeCells>
  <printOptions horizontalCentered="1"/>
  <pageMargins left="0.551181102362205" right="0.511811023622047" top="1.25984251968504" bottom="0.590551181102362" header="0.83" footer="0.47244094488189"/>
  <pageSetup paperSize="9" orientation="landscape" horizontalDpi="180" verticalDpi="180"/>
  <headerFooter alignWithMargins="0" scaleWithDoc="0">
    <oddHeader>&amp;C&amp;"宋体,加粗"&amp;22&amp;A评估明细表&amp;R
&amp;"宋体,常规"表&amp;"Times New Roman,常规" 5 - 6
</oddHeader>
  </headerFooter>
  <colBreaks count="1" manualBreakCount="1">
    <brk id="6" max="6553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G20"/>
  <sheetViews>
    <sheetView showGridLines="0" zoomScaleSheetLayoutView="60" workbookViewId="0">
      <pane xSplit="2" ySplit="3" topLeftCell="C4" activePane="bottomRight" state="frozenSplit"/>
      <selection/>
      <selection pane="topRight"/>
      <selection pane="bottomLeft"/>
      <selection pane="bottomRight" activeCell="A17" sqref="A17:B17"/>
    </sheetView>
  </sheetViews>
  <sheetFormatPr defaultColWidth="9" defaultRowHeight="15.75" outlineLevelCol="6"/>
  <cols>
    <col min="1" max="1" width="10.125" customWidth="1"/>
    <col min="2" max="2" width="32.125" customWidth="1"/>
    <col min="3" max="3" width="16.625" style="359" customWidth="1"/>
    <col min="4" max="5" width="16.625" style="1286" customWidth="1"/>
    <col min="6" max="6" width="13.75" style="1286" customWidth="1"/>
    <col min="7" max="7" width="12.625" customWidth="1"/>
  </cols>
  <sheetData>
    <row r="1" s="278" customFormat="1" ht="20.25" customHeight="1" spans="1:7">
      <c r="A1" s="277" t="e">
        <f>#REF!</f>
        <v>#REF!</v>
      </c>
      <c r="B1" s="277"/>
      <c r="C1" s="277"/>
      <c r="D1" s="277"/>
      <c r="E1" s="277"/>
      <c r="F1" s="277"/>
      <c r="G1" s="277"/>
    </row>
    <row r="2" s="278" customFormat="1" ht="20.25" customHeight="1" spans="1:7">
      <c r="A2" s="1287" t="e">
        <f>#REF!</f>
        <v>#REF!</v>
      </c>
      <c r="B2" s="1288"/>
      <c r="C2" s="1288"/>
      <c r="D2" s="1323"/>
      <c r="E2" s="1323"/>
      <c r="F2" s="1292"/>
      <c r="G2" s="1296" t="e">
        <f>#REF!</f>
        <v>#REF!</v>
      </c>
    </row>
    <row r="3" s="1768" customFormat="1" ht="20.25" customHeight="1" spans="1:7">
      <c r="A3" s="1308" t="s">
        <v>142</v>
      </c>
      <c r="B3" s="1308" t="s">
        <v>29</v>
      </c>
      <c r="C3" s="1310" t="s">
        <v>186</v>
      </c>
      <c r="D3" s="1766" t="s">
        <v>143</v>
      </c>
      <c r="E3" s="1766" t="s">
        <v>9</v>
      </c>
      <c r="F3" s="1766" t="s">
        <v>187</v>
      </c>
      <c r="G3" s="1308" t="s">
        <v>168</v>
      </c>
    </row>
    <row r="4" s="301" customFormat="1" ht="20.25" customHeight="1" spans="1:7">
      <c r="A4" s="449" t="s">
        <v>188</v>
      </c>
      <c r="B4" s="369" t="s">
        <v>189</v>
      </c>
      <c r="C4" s="369"/>
      <c r="D4" s="369"/>
      <c r="E4" s="369"/>
      <c r="F4" s="369"/>
      <c r="G4" s="272"/>
    </row>
    <row r="5" s="301" customFormat="1" ht="20.25" customHeight="1" spans="1:7">
      <c r="A5" s="449" t="s">
        <v>190</v>
      </c>
      <c r="B5" s="369" t="s">
        <v>191</v>
      </c>
      <c r="C5" s="369"/>
      <c r="D5" s="369"/>
      <c r="E5" s="369"/>
      <c r="F5" s="369"/>
      <c r="G5" s="272"/>
    </row>
    <row r="6" s="301" customFormat="1" ht="20.25" customHeight="1" spans="1:7">
      <c r="A6" s="449" t="s">
        <v>192</v>
      </c>
      <c r="B6" s="369" t="s">
        <v>193</v>
      </c>
      <c r="C6" s="369"/>
      <c r="D6" s="369"/>
      <c r="E6" s="369"/>
      <c r="F6" s="369"/>
      <c r="G6" s="272"/>
    </row>
    <row r="7" s="301" customFormat="1" ht="20.25" customHeight="1" spans="1:7">
      <c r="A7" s="449"/>
      <c r="B7" s="369"/>
      <c r="C7" s="369"/>
      <c r="D7" s="369"/>
      <c r="E7" s="369"/>
      <c r="F7" s="369"/>
      <c r="G7" s="272"/>
    </row>
    <row r="8" s="301" customFormat="1" ht="20.25" customHeight="1" spans="1:7">
      <c r="A8" s="449"/>
      <c r="B8" s="369"/>
      <c r="C8" s="369"/>
      <c r="D8" s="369"/>
      <c r="E8" s="369"/>
      <c r="F8" s="369"/>
      <c r="G8" s="272"/>
    </row>
    <row r="9" s="301" customFormat="1" ht="20.25" customHeight="1" spans="1:7">
      <c r="A9" s="449"/>
      <c r="B9" s="369"/>
      <c r="C9" s="369"/>
      <c r="D9" s="369"/>
      <c r="E9" s="369"/>
      <c r="F9" s="369"/>
      <c r="G9" s="272"/>
    </row>
    <row r="10" s="301" customFormat="1" ht="20.25" customHeight="1" spans="1:7">
      <c r="A10" s="449"/>
      <c r="B10" s="369"/>
      <c r="C10" s="369"/>
      <c r="D10" s="369"/>
      <c r="E10" s="369"/>
      <c r="F10" s="369"/>
      <c r="G10" s="272"/>
    </row>
    <row r="11" s="301" customFormat="1" ht="20.25" customHeight="1" spans="1:7">
      <c r="A11" s="449"/>
      <c r="B11" s="369"/>
      <c r="C11" s="369"/>
      <c r="D11" s="369"/>
      <c r="E11" s="369"/>
      <c r="F11" s="369"/>
      <c r="G11" s="272"/>
    </row>
    <row r="12" s="301" customFormat="1" ht="20.25" customHeight="1" spans="1:7">
      <c r="A12" s="449"/>
      <c r="B12" s="369"/>
      <c r="C12" s="369"/>
      <c r="D12" s="369"/>
      <c r="E12" s="369"/>
      <c r="F12" s="369"/>
      <c r="G12" s="272"/>
    </row>
    <row r="13" s="301" customFormat="1" ht="20.25" customHeight="1" spans="1:7">
      <c r="A13" s="449"/>
      <c r="B13" s="369"/>
      <c r="C13" s="369"/>
      <c r="D13" s="369"/>
      <c r="E13" s="369"/>
      <c r="F13" s="369"/>
      <c r="G13" s="272"/>
    </row>
    <row r="14" s="301" customFormat="1" ht="20.25" customHeight="1" spans="1:7">
      <c r="A14" s="449"/>
      <c r="B14" s="369"/>
      <c r="C14" s="369"/>
      <c r="D14" s="369"/>
      <c r="E14" s="369"/>
      <c r="F14" s="369"/>
      <c r="G14" s="272"/>
    </row>
    <row r="15" s="301" customFormat="1" ht="20.25" customHeight="1" spans="1:7">
      <c r="A15" s="449"/>
      <c r="B15" s="369"/>
      <c r="C15" s="369"/>
      <c r="D15" s="369"/>
      <c r="E15" s="369"/>
      <c r="F15" s="369"/>
      <c r="G15" s="272"/>
    </row>
    <row r="16" s="301" customFormat="1" ht="20.25" customHeight="1" spans="1:7">
      <c r="A16" s="449"/>
      <c r="B16" s="369"/>
      <c r="C16" s="369"/>
      <c r="D16" s="369"/>
      <c r="E16" s="369"/>
      <c r="F16" s="369"/>
      <c r="G16" s="272"/>
    </row>
    <row r="17" s="301" customFormat="1" ht="20.25" customHeight="1" spans="1:7">
      <c r="A17" s="1769" t="s">
        <v>180</v>
      </c>
      <c r="B17" s="1770"/>
      <c r="C17" s="369"/>
      <c r="D17" s="369"/>
      <c r="E17" s="369"/>
      <c r="F17" s="369"/>
      <c r="G17" s="272"/>
    </row>
    <row r="18" s="358" customFormat="1" ht="20.25" customHeight="1" spans="1:7">
      <c r="A18" s="1771" t="e">
        <f>#REF!</f>
        <v>#REF!</v>
      </c>
      <c r="B18" s="1771"/>
      <c r="C18" s="1771"/>
      <c r="E18" s="1333" t="e">
        <f>#REF!</f>
        <v>#REF!</v>
      </c>
      <c r="G18" s="1332" t="e">
        <f>#REF!</f>
        <v>#REF!</v>
      </c>
    </row>
    <row r="19" s="278" customFormat="1" ht="20.25" customHeight="1" spans="1:6">
      <c r="A19" s="307" t="e">
        <f>#REF!</f>
        <v>#REF!</v>
      </c>
      <c r="B19" s="307"/>
      <c r="C19" s="374"/>
      <c r="D19" s="1292"/>
      <c r="E19" s="1292"/>
      <c r="F19" s="1292"/>
    </row>
    <row r="20" s="278" customFormat="1" ht="14.25" spans="1:6">
      <c r="A20" s="307"/>
      <c r="B20" s="307"/>
      <c r="C20" s="374"/>
      <c r="D20" s="1292"/>
      <c r="E20" s="1292"/>
      <c r="F20" s="1292"/>
    </row>
  </sheetData>
  <mergeCells count="3">
    <mergeCell ref="A1:G1"/>
    <mergeCell ref="A17:B17"/>
    <mergeCell ref="A18:C18"/>
  </mergeCells>
  <printOptions horizontalCentered="1"/>
  <pageMargins left="0.236220472440945" right="0.196850393700787" top="1.66" bottom="0.354330708661417" header="1.15" footer="0.511811023622047"/>
  <pageSetup paperSize="9" orientation="landscape" horizontalDpi="180" verticalDpi="180"/>
  <headerFooter alignWithMargins="0" scaleWithDoc="0">
    <oddHeader>&amp;C&amp;"宋体,加粗"&amp;22&amp;U&amp;A&amp;R
&amp;"宋体,常规"表&amp;"Times New Roman,常规" 3 - 2 
</oddHead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showGridLines="0" zoomScaleSheetLayoutView="60" workbookViewId="0">
      <pane xSplit="2" ySplit="3" topLeftCell="C4" activePane="bottomRight" state="frozenSplit"/>
      <selection/>
      <selection pane="topRight"/>
      <selection pane="bottomLeft"/>
      <selection pane="bottomRight" activeCell="D8" sqref="D8"/>
    </sheetView>
  </sheetViews>
  <sheetFormatPr defaultColWidth="9" defaultRowHeight="15"/>
  <cols>
    <col min="1" max="1" width="7.625" style="2" customWidth="1"/>
    <col min="2" max="2" width="30.625" style="2" customWidth="1"/>
    <col min="3" max="4" width="15.625" style="2" customWidth="1"/>
    <col min="5" max="5" width="15.625" style="166" customWidth="1"/>
    <col min="6" max="6" width="15.625" style="61" customWidth="1"/>
    <col min="7" max="7" width="15.625" style="2" customWidth="1"/>
    <col min="8" max="16384" width="9" style="5"/>
  </cols>
  <sheetData>
    <row r="1" ht="20.25" customHeight="1" spans="1:7">
      <c r="A1" s="6" t="e">
        <f>#REF!</f>
        <v>#REF!</v>
      </c>
      <c r="B1" s="6"/>
      <c r="C1" s="6"/>
      <c r="D1" s="6"/>
      <c r="E1" s="6"/>
      <c r="F1" s="6"/>
      <c r="G1" s="6"/>
    </row>
    <row r="2" s="2" customFormat="1" ht="20.25" customHeight="1" spans="1:9">
      <c r="A2" s="7" t="e">
        <f>#REF!</f>
        <v>#REF!</v>
      </c>
      <c r="B2" s="8"/>
      <c r="C2" s="8"/>
      <c r="D2" s="8"/>
      <c r="E2" s="64"/>
      <c r="F2" s="167"/>
      <c r="G2" s="9" t="e">
        <f>#REF!</f>
        <v>#REF!</v>
      </c>
      <c r="H2" s="4"/>
      <c r="I2" s="5"/>
    </row>
    <row r="3" s="175" customFormat="1" ht="21" customHeight="1" spans="1:7">
      <c r="A3" s="10" t="s">
        <v>28</v>
      </c>
      <c r="B3" s="10" t="s">
        <v>1179</v>
      </c>
      <c r="C3" s="10" t="s">
        <v>216</v>
      </c>
      <c r="D3" s="10" t="s">
        <v>1180</v>
      </c>
      <c r="E3" s="41" t="s">
        <v>7</v>
      </c>
      <c r="F3" s="41" t="s">
        <v>143</v>
      </c>
      <c r="G3" s="10" t="s">
        <v>168</v>
      </c>
    </row>
    <row r="4" s="175" customFormat="1" ht="20.25" customHeight="1" spans="1:7">
      <c r="A4" s="14"/>
      <c r="B4" s="14"/>
      <c r="C4" s="14"/>
      <c r="D4" s="14"/>
      <c r="E4" s="176"/>
      <c r="F4" s="121"/>
      <c r="G4" s="14"/>
    </row>
    <row r="5" s="175" customFormat="1" ht="20.25" customHeight="1" spans="1:7">
      <c r="A5" s="14"/>
      <c r="B5" s="14"/>
      <c r="C5" s="14"/>
      <c r="D5" s="14"/>
      <c r="E5" s="177"/>
      <c r="F5" s="121"/>
      <c r="G5" s="14"/>
    </row>
    <row r="6" s="175" customFormat="1" ht="20.25" customHeight="1" spans="1:7">
      <c r="A6" s="14"/>
      <c r="B6" s="14"/>
      <c r="C6" s="14"/>
      <c r="D6" s="14"/>
      <c r="E6" s="177"/>
      <c r="F6" s="121"/>
      <c r="G6" s="14"/>
    </row>
    <row r="7" s="175" customFormat="1" ht="20.25" customHeight="1" spans="1:7">
      <c r="A7" s="14"/>
      <c r="B7" s="14"/>
      <c r="C7" s="14"/>
      <c r="D7" s="14"/>
      <c r="E7" s="177"/>
      <c r="F7" s="121"/>
      <c r="G7" s="14"/>
    </row>
    <row r="8" s="175" customFormat="1" ht="20.25" customHeight="1" spans="1:7">
      <c r="A8" s="14"/>
      <c r="B8" s="14"/>
      <c r="C8" s="14"/>
      <c r="D8" s="14"/>
      <c r="E8" s="177"/>
      <c r="F8" s="121"/>
      <c r="G8" s="14"/>
    </row>
    <row r="9" s="175" customFormat="1" ht="20.25" customHeight="1" spans="1:7">
      <c r="A9" s="14"/>
      <c r="B9" s="14"/>
      <c r="C9" s="14"/>
      <c r="D9" s="14"/>
      <c r="E9" s="178"/>
      <c r="F9" s="121"/>
      <c r="G9" s="14"/>
    </row>
    <row r="10" s="175" customFormat="1" ht="20.25" customHeight="1" spans="1:7">
      <c r="A10" s="14"/>
      <c r="B10" s="14"/>
      <c r="C10" s="14"/>
      <c r="D10" s="14"/>
      <c r="E10" s="178"/>
      <c r="F10" s="121"/>
      <c r="G10" s="14"/>
    </row>
    <row r="11" s="175" customFormat="1" ht="20.25" customHeight="1" spans="1:7">
      <c r="A11" s="14"/>
      <c r="B11" s="14"/>
      <c r="C11" s="14"/>
      <c r="D11" s="14"/>
      <c r="E11" s="178"/>
      <c r="F11" s="121"/>
      <c r="G11" s="14"/>
    </row>
    <row r="12" s="175" customFormat="1" ht="20.25" customHeight="1" spans="1:7">
      <c r="A12" s="14"/>
      <c r="B12" s="14"/>
      <c r="C12" s="14"/>
      <c r="D12" s="14"/>
      <c r="E12" s="178"/>
      <c r="F12" s="121"/>
      <c r="G12" s="14"/>
    </row>
    <row r="13" s="175" customFormat="1" ht="20.25" customHeight="1" spans="1:7">
      <c r="A13" s="14"/>
      <c r="B13" s="14"/>
      <c r="C13" s="14"/>
      <c r="D13" s="14"/>
      <c r="E13" s="178"/>
      <c r="F13" s="121"/>
      <c r="G13" s="14"/>
    </row>
    <row r="14" s="175" customFormat="1" ht="20.25" customHeight="1" spans="1:7">
      <c r="A14" s="14"/>
      <c r="B14" s="14"/>
      <c r="C14" s="14"/>
      <c r="D14" s="14"/>
      <c r="E14" s="169"/>
      <c r="F14" s="15"/>
      <c r="G14" s="14"/>
    </row>
    <row r="15" s="175" customFormat="1" ht="20.25" customHeight="1" spans="1:7">
      <c r="A15" s="14"/>
      <c r="B15" s="14"/>
      <c r="C15" s="14"/>
      <c r="D15" s="14"/>
      <c r="E15" s="169"/>
      <c r="F15" s="15"/>
      <c r="G15" s="14"/>
    </row>
    <row r="16" s="175" customFormat="1" ht="20.25" customHeight="1" spans="1:7">
      <c r="A16" s="14"/>
      <c r="B16" s="14"/>
      <c r="C16" s="14"/>
      <c r="D16" s="14"/>
      <c r="E16" s="169"/>
      <c r="F16" s="15"/>
      <c r="G16" s="14"/>
    </row>
    <row r="17" s="175" customFormat="1" ht="20.25" customHeight="1" spans="1:7">
      <c r="A17" s="76" t="s">
        <v>1181</v>
      </c>
      <c r="B17" s="77"/>
      <c r="C17" s="14"/>
      <c r="D17" s="14"/>
      <c r="E17" s="169"/>
      <c r="F17" s="15"/>
      <c r="G17" s="14"/>
    </row>
    <row r="18" s="154" customFormat="1" ht="20.25" customHeight="1" spans="1:8">
      <c r="A18" s="46"/>
      <c r="B18" s="47" t="e">
        <f>#REF!</f>
        <v>#REF!</v>
      </c>
      <c r="C18" s="46"/>
      <c r="D18" s="26"/>
      <c r="E18" s="26"/>
      <c r="F18" s="47" t="e">
        <f>#REF!</f>
        <v>#REF!</v>
      </c>
      <c r="G18" s="46"/>
      <c r="H18" s="152"/>
    </row>
    <row r="19" s="175" customFormat="1" ht="20.25" customHeight="1" spans="1:7">
      <c r="A19" s="16"/>
      <c r="B19" s="16" t="e">
        <f>#REF!</f>
        <v>#REF!</v>
      </c>
      <c r="C19" s="16"/>
      <c r="D19" s="16"/>
      <c r="E19" s="170"/>
      <c r="F19" s="167"/>
      <c r="G19" s="16"/>
    </row>
    <row r="20" s="175" customFormat="1" ht="20.25" customHeight="1" spans="1:7">
      <c r="A20" s="16"/>
      <c r="B20" s="16"/>
      <c r="C20" s="16"/>
      <c r="D20" s="16"/>
      <c r="E20" s="170"/>
      <c r="F20" s="167"/>
      <c r="G20" s="16"/>
    </row>
    <row r="21" ht="20.25" customHeight="1" spans="1:7">
      <c r="A21" s="16"/>
      <c r="B21" s="16"/>
      <c r="C21" s="16"/>
      <c r="D21" s="16"/>
      <c r="E21" s="170"/>
      <c r="F21" s="167"/>
      <c r="G21" s="16"/>
    </row>
    <row r="22" spans="1:7">
      <c r="A22" s="16"/>
      <c r="B22" s="16"/>
      <c r="C22" s="16"/>
      <c r="D22" s="16"/>
      <c r="E22" s="170"/>
      <c r="F22" s="167"/>
      <c r="G22" s="16"/>
    </row>
  </sheetData>
  <mergeCells count="2">
    <mergeCell ref="A1:G1"/>
    <mergeCell ref="A17:B17"/>
  </mergeCells>
  <printOptions horizontalCentered="1"/>
  <pageMargins left="0.590551181102362" right="0.590551181102362" top="1.61417322834646" bottom="0.78740157480315" header="0.984251968503937" footer="0.47244094488189"/>
  <pageSetup paperSize="9" orientation="landscape" horizontalDpi="180" verticalDpi="180"/>
  <headerFooter alignWithMargins="0" scaleWithDoc="0">
    <oddHeader>&amp;C&amp;"宋体,加粗"&amp;22&amp;A评估明细表&amp;R
&amp;"宋体,常规"表&amp;"Times New Roman,常规" 5 - 7
</oddHeader>
  </headerFooter>
  <colBreaks count="1" manualBreakCount="1">
    <brk id="7" max="65535" man="1"/>
  </colBreaks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K29"/>
  <sheetViews>
    <sheetView showGridLines="0" zoomScaleSheetLayoutView="60" workbookViewId="0">
      <pane xSplit="2" ySplit="2" topLeftCell="C3" activePane="bottomRight" state="frozenSplit"/>
      <selection/>
      <selection pane="topRight"/>
      <selection pane="bottomLeft"/>
      <selection pane="bottomRight" activeCell="A1" sqref="A1:I1"/>
    </sheetView>
  </sheetViews>
  <sheetFormatPr defaultColWidth="9" defaultRowHeight="15"/>
  <cols>
    <col min="1" max="1" width="6.625" style="2" customWidth="1"/>
    <col min="2" max="2" width="28.625" style="2" customWidth="1"/>
    <col min="3" max="3" width="10.625" style="59" customWidth="1"/>
    <col min="4" max="4" width="12.625" style="60" customWidth="1"/>
    <col min="5" max="5" width="13.625" style="60" customWidth="1"/>
    <col min="6" max="6" width="12.625" style="60" customWidth="1"/>
    <col min="7" max="7" width="13.625" style="61" customWidth="1"/>
    <col min="8" max="8" width="13.625" style="2" customWidth="1"/>
    <col min="9" max="9" width="9.625" style="2" customWidth="1"/>
    <col min="10" max="11" width="9" style="2" hidden="1" customWidth="1"/>
    <col min="12" max="16384" width="9" style="5"/>
  </cols>
  <sheetData>
    <row r="1" s="12" customFormat="1" ht="20.25" customHeight="1" spans="1:11">
      <c r="A1" s="142" t="e">
        <f>#REF!</f>
        <v>#REF!</v>
      </c>
      <c r="B1" s="142"/>
      <c r="C1" s="142"/>
      <c r="D1" s="142"/>
      <c r="E1" s="142"/>
      <c r="F1" s="142"/>
      <c r="G1" s="142"/>
      <c r="H1" s="142"/>
      <c r="I1" s="142"/>
      <c r="J1" s="16"/>
      <c r="K1" s="16"/>
    </row>
    <row r="2" s="16" customFormat="1" ht="20.25" customHeight="1" spans="1:10">
      <c r="A2" s="7" t="e">
        <f>#REF!</f>
        <v>#REF!</v>
      </c>
      <c r="B2" s="8"/>
      <c r="C2" s="88"/>
      <c r="D2" s="1"/>
      <c r="E2" s="1"/>
      <c r="F2" s="1"/>
      <c r="G2" s="64"/>
      <c r="H2" s="174" t="e">
        <f>#REF!</f>
        <v>#REF!</v>
      </c>
      <c r="I2" s="19"/>
      <c r="J2" s="66"/>
    </row>
    <row r="3" s="25" customFormat="1" ht="20.25" customHeight="1" spans="1:10">
      <c r="A3" s="10" t="s">
        <v>28</v>
      </c>
      <c r="B3" s="10" t="s">
        <v>1158</v>
      </c>
      <c r="C3" s="40" t="s">
        <v>216</v>
      </c>
      <c r="D3" s="67" t="s">
        <v>222</v>
      </c>
      <c r="E3" s="67" t="s">
        <v>223</v>
      </c>
      <c r="F3" s="67" t="s">
        <v>1182</v>
      </c>
      <c r="G3" s="41" t="s">
        <v>7</v>
      </c>
      <c r="H3" s="10" t="s">
        <v>143</v>
      </c>
      <c r="I3" s="10" t="s">
        <v>168</v>
      </c>
      <c r="J3" s="10"/>
    </row>
    <row r="4" s="12" customFormat="1" ht="20.25" customHeight="1" spans="1:10">
      <c r="A4" s="14"/>
      <c r="B4" s="69"/>
      <c r="C4" s="73"/>
      <c r="D4" s="69"/>
      <c r="E4" s="69"/>
      <c r="F4" s="69"/>
      <c r="G4" s="121"/>
      <c r="H4" s="121"/>
      <c r="I4" s="14"/>
      <c r="J4" s="75"/>
    </row>
    <row r="5" s="12" customFormat="1" ht="20.25" customHeight="1" spans="1:10">
      <c r="A5" s="14"/>
      <c r="B5" s="69"/>
      <c r="C5" s="73"/>
      <c r="D5" s="69"/>
      <c r="E5" s="69"/>
      <c r="F5" s="69"/>
      <c r="G5" s="121"/>
      <c r="H5" s="121"/>
      <c r="I5" s="14"/>
      <c r="J5" s="75"/>
    </row>
    <row r="6" s="12" customFormat="1" ht="20.25" customHeight="1" spans="1:10">
      <c r="A6" s="14"/>
      <c r="B6" s="69"/>
      <c r="C6" s="73"/>
      <c r="D6" s="69"/>
      <c r="E6" s="69"/>
      <c r="F6" s="69"/>
      <c r="G6" s="121"/>
      <c r="H6" s="121"/>
      <c r="I6" s="14"/>
      <c r="J6" s="75"/>
    </row>
    <row r="7" s="12" customFormat="1" ht="20.25" customHeight="1" spans="1:10">
      <c r="A7" s="14"/>
      <c r="B7" s="69"/>
      <c r="C7" s="73"/>
      <c r="D7" s="69"/>
      <c r="E7" s="69"/>
      <c r="F7" s="69"/>
      <c r="G7" s="121"/>
      <c r="H7" s="121"/>
      <c r="I7" s="14"/>
      <c r="J7" s="75"/>
    </row>
    <row r="8" s="12" customFormat="1" ht="20.25" customHeight="1" spans="1:10">
      <c r="A8" s="14"/>
      <c r="B8" s="69"/>
      <c r="C8" s="73"/>
      <c r="D8" s="69"/>
      <c r="E8" s="69"/>
      <c r="F8" s="69"/>
      <c r="G8" s="121"/>
      <c r="H8" s="121"/>
      <c r="I8" s="14"/>
      <c r="J8" s="75"/>
    </row>
    <row r="9" s="12" customFormat="1" ht="20.25" customHeight="1" spans="1:10">
      <c r="A9" s="14"/>
      <c r="B9" s="69"/>
      <c r="C9" s="73"/>
      <c r="D9" s="69"/>
      <c r="E9" s="69"/>
      <c r="F9" s="69"/>
      <c r="G9" s="121"/>
      <c r="H9" s="121"/>
      <c r="I9" s="14"/>
      <c r="J9" s="75"/>
    </row>
    <row r="10" s="12" customFormat="1" ht="20.25" customHeight="1" spans="1:10">
      <c r="A10" s="14"/>
      <c r="B10" s="69"/>
      <c r="C10" s="73"/>
      <c r="D10" s="69"/>
      <c r="E10" s="69"/>
      <c r="F10" s="69"/>
      <c r="G10" s="121"/>
      <c r="H10" s="121"/>
      <c r="I10" s="14"/>
      <c r="J10" s="75"/>
    </row>
    <row r="11" s="12" customFormat="1" ht="20.25" customHeight="1" spans="1:10">
      <c r="A11" s="14"/>
      <c r="B11" s="69"/>
      <c r="C11" s="73"/>
      <c r="D11" s="69"/>
      <c r="E11" s="69"/>
      <c r="F11" s="69"/>
      <c r="G11" s="121"/>
      <c r="H11" s="121"/>
      <c r="I11" s="14"/>
      <c r="J11" s="75"/>
    </row>
    <row r="12" s="12" customFormat="1" ht="20.25" customHeight="1" spans="1:10">
      <c r="A12" s="14"/>
      <c r="B12" s="69"/>
      <c r="C12" s="73"/>
      <c r="D12" s="69"/>
      <c r="E12" s="69"/>
      <c r="F12" s="69"/>
      <c r="G12" s="121"/>
      <c r="H12" s="121"/>
      <c r="I12" s="14"/>
      <c r="J12" s="75"/>
    </row>
    <row r="13" s="12" customFormat="1" ht="20.25" customHeight="1" spans="1:11">
      <c r="A13" s="14"/>
      <c r="B13" s="69"/>
      <c r="C13" s="73"/>
      <c r="D13" s="69"/>
      <c r="E13" s="69"/>
      <c r="F13" s="69"/>
      <c r="G13" s="121"/>
      <c r="H13" s="121"/>
      <c r="I13" s="121"/>
      <c r="J13" s="75"/>
      <c r="K13" s="75"/>
    </row>
    <row r="14" s="12" customFormat="1" ht="20.25" customHeight="1" spans="1:11">
      <c r="A14" s="14"/>
      <c r="B14" s="69"/>
      <c r="C14" s="73"/>
      <c r="D14" s="69"/>
      <c r="E14" s="69"/>
      <c r="F14" s="69"/>
      <c r="G14" s="121"/>
      <c r="H14" s="121"/>
      <c r="I14" s="121"/>
      <c r="J14" s="75"/>
      <c r="K14" s="75"/>
    </row>
    <row r="15" s="12" customFormat="1" ht="20.25" customHeight="1" spans="1:11">
      <c r="A15" s="14"/>
      <c r="B15" s="69"/>
      <c r="C15" s="73"/>
      <c r="D15" s="69"/>
      <c r="E15" s="69"/>
      <c r="F15" s="69"/>
      <c r="G15" s="121"/>
      <c r="H15" s="121"/>
      <c r="I15" s="121"/>
      <c r="J15" s="75"/>
      <c r="K15" s="75"/>
    </row>
    <row r="16" s="12" customFormat="1" ht="20.25" customHeight="1" spans="1:11">
      <c r="A16" s="14"/>
      <c r="B16" s="69"/>
      <c r="C16" s="73"/>
      <c r="D16" s="69"/>
      <c r="E16" s="69"/>
      <c r="F16" s="69"/>
      <c r="G16" s="121"/>
      <c r="H16" s="121"/>
      <c r="I16" s="121"/>
      <c r="J16" s="75"/>
      <c r="K16" s="75"/>
    </row>
    <row r="17" s="12" customFormat="1" ht="20.25" customHeight="1" spans="1:11">
      <c r="A17" s="14"/>
      <c r="B17" s="69"/>
      <c r="C17" s="73"/>
      <c r="D17" s="69"/>
      <c r="E17" s="69"/>
      <c r="F17" s="69"/>
      <c r="G17" s="121"/>
      <c r="H17" s="121"/>
      <c r="I17" s="121"/>
      <c r="J17" s="75"/>
      <c r="K17" s="75"/>
    </row>
    <row r="18" s="12" customFormat="1" ht="20.25" customHeight="1" spans="1:11">
      <c r="A18" s="76" t="s">
        <v>211</v>
      </c>
      <c r="B18" s="77"/>
      <c r="C18" s="73"/>
      <c r="D18" s="69"/>
      <c r="E18" s="69"/>
      <c r="F18" s="69"/>
      <c r="G18" s="121" t="s">
        <v>167</v>
      </c>
      <c r="H18" s="121"/>
      <c r="I18" s="121"/>
      <c r="J18" s="75"/>
      <c r="K18" s="75"/>
    </row>
    <row r="19" s="26" customFormat="1" ht="20.25" customHeight="1" spans="1:10">
      <c r="A19" s="46" t="e">
        <f>#REF!</f>
        <v>#REF!</v>
      </c>
      <c r="B19" s="47"/>
      <c r="C19" s="46"/>
      <c r="G19" s="26" t="e">
        <f>#REF!</f>
        <v>#REF!</v>
      </c>
      <c r="I19" s="48" t="e">
        <f>#REF!</f>
        <v>#REF!</v>
      </c>
      <c r="J19" s="47"/>
    </row>
    <row r="20" s="26" customFormat="1" ht="20.25" customHeight="1" spans="1:10">
      <c r="A20" s="46" t="e">
        <f>#REF!</f>
        <v>#REF!</v>
      </c>
      <c r="B20" s="46"/>
      <c r="C20" s="47"/>
      <c r="D20" s="78"/>
      <c r="E20" s="78"/>
      <c r="F20" s="78"/>
      <c r="G20" s="46"/>
      <c r="H20" s="94"/>
      <c r="I20" s="48"/>
      <c r="J20" s="47"/>
    </row>
    <row r="21" s="26" customFormat="1" ht="20.25" customHeight="1" spans="1:10">
      <c r="A21" s="46"/>
      <c r="B21" s="46"/>
      <c r="C21" s="47"/>
      <c r="D21" s="78"/>
      <c r="E21" s="78"/>
      <c r="F21" s="78"/>
      <c r="G21" s="46"/>
      <c r="H21" s="94"/>
      <c r="I21" s="48"/>
      <c r="J21" s="47"/>
    </row>
    <row r="22" s="58" customFormat="1" ht="15.75" spans="1:10">
      <c r="A22" s="46"/>
      <c r="B22" s="153"/>
      <c r="C22" s="47"/>
      <c r="D22" s="155"/>
      <c r="E22" s="155"/>
      <c r="F22" s="155"/>
      <c r="G22" s="153"/>
      <c r="H22" s="157"/>
      <c r="I22" s="48"/>
      <c r="J22" s="82"/>
    </row>
    <row r="23" s="58" customFormat="1" ht="15.75" spans="1:10">
      <c r="A23" s="46"/>
      <c r="B23" s="153"/>
      <c r="C23" s="47"/>
      <c r="D23" s="155"/>
      <c r="E23" s="155"/>
      <c r="F23" s="155"/>
      <c r="G23" s="153"/>
      <c r="H23" s="157"/>
      <c r="I23" s="48"/>
      <c r="J23" s="82"/>
    </row>
    <row r="24" s="58" customFormat="1" spans="1:10">
      <c r="A24" s="80"/>
      <c r="B24" s="81"/>
      <c r="C24" s="82"/>
      <c r="D24" s="83"/>
      <c r="E24" s="83"/>
      <c r="F24" s="83"/>
      <c r="G24" s="81"/>
      <c r="H24" s="85"/>
      <c r="I24" s="84"/>
      <c r="J24" s="82"/>
    </row>
    <row r="25" s="58" customFormat="1" spans="1:10">
      <c r="A25" s="80"/>
      <c r="B25" s="81"/>
      <c r="C25" s="82"/>
      <c r="D25" s="83"/>
      <c r="E25" s="83"/>
      <c r="F25" s="83"/>
      <c r="G25" s="81"/>
      <c r="H25" s="85"/>
      <c r="I25" s="84"/>
      <c r="J25" s="82"/>
    </row>
    <row r="26" s="58" customFormat="1" spans="1:10">
      <c r="A26" s="80"/>
      <c r="B26" s="81"/>
      <c r="C26" s="82"/>
      <c r="D26" s="83"/>
      <c r="E26" s="83"/>
      <c r="F26" s="83"/>
      <c r="G26" s="81"/>
      <c r="H26" s="85"/>
      <c r="I26" s="84"/>
      <c r="J26" s="82"/>
    </row>
    <row r="27" s="58" customFormat="1" spans="1:10">
      <c r="A27" s="80"/>
      <c r="B27" s="81"/>
      <c r="C27" s="82"/>
      <c r="D27" s="83"/>
      <c r="E27" s="83"/>
      <c r="F27" s="83"/>
      <c r="G27" s="81"/>
      <c r="H27" s="85"/>
      <c r="I27" s="84"/>
      <c r="J27" s="82"/>
    </row>
    <row r="28" s="58" customFormat="1" spans="1:10">
      <c r="A28" s="80"/>
      <c r="B28" s="81"/>
      <c r="C28" s="82"/>
      <c r="D28" s="83"/>
      <c r="E28" s="83"/>
      <c r="F28" s="83"/>
      <c r="G28" s="81"/>
      <c r="H28" s="85"/>
      <c r="I28" s="84"/>
      <c r="J28" s="82"/>
    </row>
    <row r="29" s="58" customFormat="1" spans="1:10">
      <c r="A29" s="80"/>
      <c r="B29" s="81"/>
      <c r="C29" s="82"/>
      <c r="D29" s="83"/>
      <c r="E29" s="83"/>
      <c r="F29" s="83"/>
      <c r="G29" s="81"/>
      <c r="H29" s="85"/>
      <c r="I29" s="84"/>
      <c r="J29" s="82"/>
    </row>
  </sheetData>
  <mergeCells count="2">
    <mergeCell ref="A1:I1"/>
    <mergeCell ref="A18:B18"/>
  </mergeCells>
  <printOptions horizontalCentered="1"/>
  <pageMargins left="0.196850393700787" right="0.196850393700787" top="1.5748031496063" bottom="0.669291338582677" header="0.984251968503937" footer="0.31496062992126"/>
  <pageSetup paperSize="9" orientation="landscape" horizontalDpi="180" verticalDpi="180"/>
  <headerFooter alignWithMargins="0" scaleWithDoc="0">
    <oddHeader>&amp;C&amp;"宋体,加粗"&amp;22&amp;A评估明细表&amp;R
&amp;"宋体,常规"表&amp;"Times New Roman,常规" 5 - 8
</oddHeader>
  </headerFooter>
  <colBreaks count="1" manualBreakCount="1">
    <brk id="11" max="65535" man="1"/>
  </colBreaks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showGridLines="0" zoomScaleSheetLayoutView="60" workbookViewId="0">
      <pane xSplit="2" ySplit="3" topLeftCell="C4" activePane="bottomRight" state="frozenSplit"/>
      <selection/>
      <selection pane="topRight"/>
      <selection pane="bottomLeft"/>
      <selection pane="bottomRight" activeCell="J13" sqref="J13"/>
    </sheetView>
  </sheetViews>
  <sheetFormatPr defaultColWidth="9" defaultRowHeight="15"/>
  <cols>
    <col min="1" max="1" width="7.625" style="2" customWidth="1"/>
    <col min="2" max="2" width="32.625" style="2" customWidth="1"/>
    <col min="3" max="4" width="15.625" style="2" customWidth="1"/>
    <col min="5" max="5" width="15.625" style="166" customWidth="1"/>
    <col min="6" max="6" width="15.625" style="61" customWidth="1"/>
    <col min="7" max="7" width="15.625" style="2" customWidth="1"/>
    <col min="8" max="16384" width="9" style="5"/>
  </cols>
  <sheetData>
    <row r="1" ht="20.25" customHeight="1" spans="1:7">
      <c r="A1" s="6" t="e">
        <f>#REF!</f>
        <v>#REF!</v>
      </c>
      <c r="B1" s="6"/>
      <c r="C1" s="6"/>
      <c r="D1" s="6"/>
      <c r="E1" s="6"/>
      <c r="F1" s="6"/>
      <c r="G1" s="6"/>
    </row>
    <row r="2" s="2" customFormat="1" ht="20.25" customHeight="1" spans="1:9">
      <c r="A2" s="7" t="e">
        <f>#REF!</f>
        <v>#REF!</v>
      </c>
      <c r="B2" s="8"/>
      <c r="C2" s="8"/>
      <c r="D2" s="8"/>
      <c r="E2" s="64"/>
      <c r="F2" s="167"/>
      <c r="G2" s="9" t="e">
        <f>#REF!</f>
        <v>#REF!</v>
      </c>
      <c r="H2" s="4"/>
      <c r="I2" s="5"/>
    </row>
    <row r="3" ht="20.25" customHeight="1" spans="1:7">
      <c r="A3" s="10" t="s">
        <v>28</v>
      </c>
      <c r="B3" s="10" t="s">
        <v>1162</v>
      </c>
      <c r="C3" s="10" t="s">
        <v>216</v>
      </c>
      <c r="D3" s="10" t="s">
        <v>1163</v>
      </c>
      <c r="E3" s="41" t="s">
        <v>7</v>
      </c>
      <c r="F3" s="41" t="s">
        <v>143</v>
      </c>
      <c r="G3" s="10" t="s">
        <v>168</v>
      </c>
    </row>
    <row r="4" ht="20.25" customHeight="1" spans="1:7">
      <c r="A4" s="14"/>
      <c r="B4" s="14"/>
      <c r="C4" s="14"/>
      <c r="D4" s="14"/>
      <c r="E4" s="168"/>
      <c r="F4" s="15"/>
      <c r="G4" s="14"/>
    </row>
    <row r="5" ht="20.25" customHeight="1" spans="1:7">
      <c r="A5" s="14"/>
      <c r="B5" s="14"/>
      <c r="C5" s="14"/>
      <c r="D5" s="14"/>
      <c r="E5" s="169"/>
      <c r="F5" s="15"/>
      <c r="G5" s="14"/>
    </row>
    <row r="6" ht="20.25" customHeight="1" spans="1:7">
      <c r="A6" s="14"/>
      <c r="B6" s="14"/>
      <c r="C6" s="14"/>
      <c r="D6" s="14"/>
      <c r="E6" s="169"/>
      <c r="F6" s="15"/>
      <c r="G6" s="14"/>
    </row>
    <row r="7" ht="20.25" customHeight="1" spans="1:7">
      <c r="A7" s="14"/>
      <c r="B7" s="14"/>
      <c r="C7" s="14"/>
      <c r="D7" s="14"/>
      <c r="E7" s="169"/>
      <c r="F7" s="15"/>
      <c r="G7" s="14"/>
    </row>
    <row r="8" ht="20.25" customHeight="1" spans="1:7">
      <c r="A8" s="14"/>
      <c r="B8" s="14"/>
      <c r="C8" s="14"/>
      <c r="D8" s="14"/>
      <c r="E8" s="169"/>
      <c r="F8" s="15"/>
      <c r="G8" s="14"/>
    </row>
    <row r="9" ht="20.25" customHeight="1" spans="1:7">
      <c r="A9" s="14"/>
      <c r="B9" s="14"/>
      <c r="C9" s="14"/>
      <c r="D9" s="14"/>
      <c r="E9" s="169"/>
      <c r="F9" s="15"/>
      <c r="G9" s="14"/>
    </row>
    <row r="10" ht="20.25" customHeight="1" spans="1:7">
      <c r="A10" s="14"/>
      <c r="B10" s="14"/>
      <c r="C10" s="14"/>
      <c r="D10" s="14"/>
      <c r="E10" s="169"/>
      <c r="F10" s="15"/>
      <c r="G10" s="14"/>
    </row>
    <row r="11" ht="20.25" customHeight="1" spans="1:7">
      <c r="A11" s="14"/>
      <c r="B11" s="14"/>
      <c r="C11" s="14"/>
      <c r="D11" s="14"/>
      <c r="E11" s="169"/>
      <c r="F11" s="15"/>
      <c r="G11" s="14"/>
    </row>
    <row r="12" ht="20.25" customHeight="1" spans="1:7">
      <c r="A12" s="14"/>
      <c r="B12" s="14" t="s">
        <v>167</v>
      </c>
      <c r="C12" s="14"/>
      <c r="D12" s="14"/>
      <c r="E12" s="169"/>
      <c r="F12" s="15"/>
      <c r="G12" s="14"/>
    </row>
    <row r="13" ht="20.25" customHeight="1" spans="1:7">
      <c r="A13" s="14"/>
      <c r="B13" s="14"/>
      <c r="C13" s="14"/>
      <c r="D13" s="14"/>
      <c r="E13" s="169"/>
      <c r="F13" s="15"/>
      <c r="G13" s="14"/>
    </row>
    <row r="14" ht="20.25" customHeight="1" spans="1:7">
      <c r="A14" s="14"/>
      <c r="B14" s="14"/>
      <c r="C14" s="14"/>
      <c r="D14" s="14"/>
      <c r="E14" s="169"/>
      <c r="F14" s="15"/>
      <c r="G14" s="14"/>
    </row>
    <row r="15" ht="20.25" customHeight="1" spans="1:7">
      <c r="A15" s="14"/>
      <c r="B15" s="14"/>
      <c r="C15" s="14"/>
      <c r="D15" s="14"/>
      <c r="E15" s="169"/>
      <c r="F15" s="15"/>
      <c r="G15" s="14"/>
    </row>
    <row r="16" ht="20.25" customHeight="1" spans="1:7">
      <c r="A16" s="14"/>
      <c r="B16" s="14"/>
      <c r="C16" s="14"/>
      <c r="D16" s="14"/>
      <c r="E16" s="169"/>
      <c r="F16" s="15"/>
      <c r="G16" s="14"/>
    </row>
    <row r="17" ht="20.25" customHeight="1" spans="1:7">
      <c r="A17" s="14"/>
      <c r="B17" s="14"/>
      <c r="C17" s="14"/>
      <c r="D17" s="14"/>
      <c r="E17" s="169"/>
      <c r="F17" s="15"/>
      <c r="G17" s="14"/>
    </row>
    <row r="18" ht="20.25" customHeight="1" spans="1:7">
      <c r="A18" s="14"/>
      <c r="B18" s="14"/>
      <c r="C18" s="14"/>
      <c r="D18" s="14"/>
      <c r="E18" s="169"/>
      <c r="F18" s="15"/>
      <c r="G18" s="14"/>
    </row>
    <row r="19" s="58" customFormat="1" ht="20.25" customHeight="1" spans="1:8">
      <c r="A19" s="46" t="e">
        <f>#REF!</f>
        <v>#REF!</v>
      </c>
      <c r="B19" s="47" t="e">
        <f>#REF!</f>
        <v>#REF!</v>
      </c>
      <c r="C19" s="46"/>
      <c r="D19" s="26"/>
      <c r="E19" s="47" t="e">
        <f>#REF!</f>
        <v>#REF!</v>
      </c>
      <c r="F19" s="48"/>
      <c r="G19" s="46"/>
      <c r="H19" s="93"/>
    </row>
    <row r="20" ht="20.25" customHeight="1" spans="1:7">
      <c r="A20" s="16" t="e">
        <f>#REF!</f>
        <v>#REF!</v>
      </c>
      <c r="B20" s="16"/>
      <c r="C20" s="16"/>
      <c r="D20" s="16"/>
      <c r="E20" s="170"/>
      <c r="F20" s="167"/>
      <c r="G20" s="16"/>
    </row>
    <row r="21" ht="20.25" customHeight="1" spans="1:7">
      <c r="A21" s="16"/>
      <c r="B21" s="16"/>
      <c r="C21" s="16"/>
      <c r="D21" s="16"/>
      <c r="E21" s="170"/>
      <c r="F21" s="167"/>
      <c r="G21" s="16"/>
    </row>
    <row r="22" ht="15.75" spans="1:7">
      <c r="A22" s="171"/>
      <c r="B22" s="171"/>
      <c r="C22" s="171"/>
      <c r="D22" s="171"/>
      <c r="E22" s="172"/>
      <c r="F22" s="173"/>
      <c r="G22" s="171"/>
    </row>
  </sheetData>
  <mergeCells count="1">
    <mergeCell ref="A1:G1"/>
  </mergeCells>
  <printOptions horizontalCentered="1"/>
  <pageMargins left="0.37" right="0.38" top="1.69" bottom="0.78740157480315" header="1" footer="0.47244094488189"/>
  <pageSetup paperSize="9" orientation="landscape" horizontalDpi="180" verticalDpi="180"/>
  <headerFooter alignWithMargins="0" scaleWithDoc="0">
    <oddHeader>&amp;C&amp;"宋体,加粗"&amp;22&amp;A评估明细表&amp;R
&amp;"宋体,常规"表&amp;"Times New Roman,常规" 5 - 9</oddHeader>
  </headerFooter>
  <colBreaks count="1" manualBreakCount="1">
    <brk id="7" max="65535" man="1"/>
  </colBreaks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1"/>
  <sheetViews>
    <sheetView showGridLines="0" zoomScaleSheetLayoutView="60" workbookViewId="0">
      <pane xSplit="2" ySplit="2" topLeftCell="C3" activePane="bottomRight" state="frozenSplit"/>
      <selection/>
      <selection pane="topRight"/>
      <selection pane="bottomLeft"/>
      <selection pane="bottomRight" activeCell="K6" sqref="K6"/>
    </sheetView>
  </sheetViews>
  <sheetFormatPr defaultColWidth="9" defaultRowHeight="15"/>
  <cols>
    <col min="1" max="1" width="4.5" style="2" customWidth="1"/>
    <col min="2" max="2" width="32.625" style="2" customWidth="1"/>
    <col min="3" max="3" width="16.625" style="59" customWidth="1"/>
    <col min="4" max="4" width="16.625" style="60" customWidth="1"/>
    <col min="5" max="5" width="16.625" style="61" customWidth="1"/>
    <col min="6" max="7" width="16.625" style="2" customWidth="1"/>
    <col min="8" max="9" width="9" style="2" hidden="1" customWidth="1"/>
    <col min="10" max="16384" width="9" style="5"/>
  </cols>
  <sheetData>
    <row r="1" ht="20.25" customHeight="1" spans="1:7">
      <c r="A1" s="6" t="e">
        <f>#REF!</f>
        <v>#REF!</v>
      </c>
      <c r="B1" s="6"/>
      <c r="C1" s="6"/>
      <c r="D1" s="6"/>
      <c r="E1" s="6"/>
      <c r="F1" s="6"/>
      <c r="G1" s="6"/>
    </row>
    <row r="2" s="2" customFormat="1" ht="20.25" customHeight="1" spans="1:8">
      <c r="A2" s="7" t="e">
        <f>#REF!</f>
        <v>#REF!</v>
      </c>
      <c r="B2" s="8"/>
      <c r="C2" s="88"/>
      <c r="D2" s="1"/>
      <c r="E2" s="64"/>
      <c r="F2" s="19"/>
      <c r="G2" s="9" t="e">
        <f>#REF!</f>
        <v>#REF!</v>
      </c>
      <c r="H2" s="90" t="e">
        <f>#REF!</f>
        <v>#REF!</v>
      </c>
    </row>
    <row r="3" s="3" customFormat="1" ht="20.25" customHeight="1" spans="1:9">
      <c r="A3" s="10" t="s">
        <v>28</v>
      </c>
      <c r="B3" s="10" t="s">
        <v>1158</v>
      </c>
      <c r="C3" s="40" t="s">
        <v>216</v>
      </c>
      <c r="D3" s="67" t="s">
        <v>215</v>
      </c>
      <c r="E3" s="41" t="s">
        <v>1122</v>
      </c>
      <c r="F3" s="10" t="s">
        <v>8</v>
      </c>
      <c r="G3" s="10" t="s">
        <v>168</v>
      </c>
      <c r="H3" s="91"/>
      <c r="I3" s="91"/>
    </row>
    <row r="4" ht="20.25" customHeight="1" spans="1:9">
      <c r="A4" s="14"/>
      <c r="B4" s="69"/>
      <c r="C4" s="73"/>
      <c r="D4" s="69"/>
      <c r="E4" s="121"/>
      <c r="F4" s="121"/>
      <c r="G4" s="14"/>
      <c r="H4" s="92"/>
      <c r="I4" s="92"/>
    </row>
    <row r="5" ht="20.25" customHeight="1" spans="1:9">
      <c r="A5" s="14"/>
      <c r="B5" s="69"/>
      <c r="C5" s="73"/>
      <c r="D5" s="69"/>
      <c r="E5" s="121"/>
      <c r="F5" s="121"/>
      <c r="G5" s="14"/>
      <c r="H5" s="92"/>
      <c r="I5" s="92"/>
    </row>
    <row r="6" ht="20.25" customHeight="1" spans="1:9">
      <c r="A6" s="14"/>
      <c r="B6" s="69"/>
      <c r="C6" s="73"/>
      <c r="D6" s="69"/>
      <c r="E6" s="121"/>
      <c r="F6" s="121"/>
      <c r="G6" s="14"/>
      <c r="H6" s="92"/>
      <c r="I6" s="92"/>
    </row>
    <row r="7" ht="20.25" customHeight="1" spans="1:9">
      <c r="A7" s="14"/>
      <c r="B7" s="69"/>
      <c r="C7" s="73"/>
      <c r="D7" s="69"/>
      <c r="E7" s="121"/>
      <c r="F7" s="121"/>
      <c r="G7" s="14"/>
      <c r="H7" s="92"/>
      <c r="I7" s="92"/>
    </row>
    <row r="8" ht="20.25" customHeight="1" spans="1:9">
      <c r="A8" s="14"/>
      <c r="B8" s="69"/>
      <c r="C8" s="73"/>
      <c r="D8" s="69"/>
      <c r="E8" s="121"/>
      <c r="F8" s="121"/>
      <c r="G8" s="14"/>
      <c r="H8" s="92"/>
      <c r="I8" s="92"/>
    </row>
    <row r="9" ht="20.25" customHeight="1" spans="1:9">
      <c r="A9" s="14"/>
      <c r="B9" s="69"/>
      <c r="C9" s="73"/>
      <c r="D9" s="69"/>
      <c r="E9" s="121"/>
      <c r="F9" s="121"/>
      <c r="G9" s="14"/>
      <c r="H9" s="92"/>
      <c r="I9" s="92"/>
    </row>
    <row r="10" ht="20.25" customHeight="1" spans="1:9">
      <c r="A10" s="14"/>
      <c r="B10" s="69"/>
      <c r="C10" s="73"/>
      <c r="D10" s="69"/>
      <c r="E10" s="121"/>
      <c r="F10" s="121"/>
      <c r="G10" s="14"/>
      <c r="H10" s="92"/>
      <c r="I10" s="92"/>
    </row>
    <row r="11" ht="20.25" customHeight="1" spans="1:9">
      <c r="A11" s="14"/>
      <c r="B11" s="69"/>
      <c r="C11" s="73"/>
      <c r="D11" s="69"/>
      <c r="E11" s="121"/>
      <c r="F11" s="121"/>
      <c r="G11" s="14"/>
      <c r="H11" s="92"/>
      <c r="I11" s="92"/>
    </row>
    <row r="12" ht="20.25" customHeight="1" spans="1:9">
      <c r="A12" s="14"/>
      <c r="B12" s="69"/>
      <c r="C12" s="73"/>
      <c r="D12" s="69"/>
      <c r="E12" s="121"/>
      <c r="F12" s="121"/>
      <c r="G12" s="14"/>
      <c r="H12" s="92"/>
      <c r="I12" s="92"/>
    </row>
    <row r="13" ht="20.25" customHeight="1" spans="1:9">
      <c r="A13" s="14"/>
      <c r="B13" s="69"/>
      <c r="C13" s="73"/>
      <c r="D13" s="69"/>
      <c r="E13" s="121"/>
      <c r="F13" s="121"/>
      <c r="G13" s="14"/>
      <c r="H13" s="92"/>
      <c r="I13" s="92"/>
    </row>
    <row r="14" ht="20.25" customHeight="1" spans="1:9">
      <c r="A14" s="14"/>
      <c r="B14" s="69"/>
      <c r="C14" s="73"/>
      <c r="D14" s="69"/>
      <c r="E14" s="121"/>
      <c r="F14" s="121"/>
      <c r="G14" s="14"/>
      <c r="H14" s="92"/>
      <c r="I14" s="92"/>
    </row>
    <row r="15" ht="20.25" customHeight="1" spans="1:9">
      <c r="A15" s="14"/>
      <c r="B15" s="69"/>
      <c r="C15" s="73"/>
      <c r="D15" s="69"/>
      <c r="E15" s="121" t="s">
        <v>167</v>
      </c>
      <c r="F15" s="121"/>
      <c r="G15" s="14"/>
      <c r="H15" s="92"/>
      <c r="I15" s="92"/>
    </row>
    <row r="16" ht="20.25" customHeight="1" spans="1:9">
      <c r="A16" s="14"/>
      <c r="B16" s="69"/>
      <c r="C16" s="73"/>
      <c r="D16" s="69"/>
      <c r="E16" s="121"/>
      <c r="F16" s="121"/>
      <c r="G16" s="14"/>
      <c r="H16" s="92"/>
      <c r="I16" s="92"/>
    </row>
    <row r="17" ht="20.25" customHeight="1" spans="1:9">
      <c r="A17" s="14"/>
      <c r="B17" s="69"/>
      <c r="C17" s="73"/>
      <c r="D17" s="69"/>
      <c r="E17" s="121"/>
      <c r="F17" s="121"/>
      <c r="G17" s="14"/>
      <c r="H17" s="92"/>
      <c r="I17" s="92"/>
    </row>
    <row r="18" ht="20.25" customHeight="1" spans="1:9">
      <c r="A18" s="14"/>
      <c r="B18" s="69"/>
      <c r="C18" s="73"/>
      <c r="D18" s="69"/>
      <c r="E18" s="121"/>
      <c r="F18" s="121"/>
      <c r="G18" s="14"/>
      <c r="H18" s="92"/>
      <c r="I18" s="92"/>
    </row>
    <row r="19" ht="20.25" customHeight="1" spans="1:9">
      <c r="A19" s="14"/>
      <c r="B19" s="69"/>
      <c r="C19" s="73"/>
      <c r="D19" s="69"/>
      <c r="E19" s="158" t="s">
        <v>167</v>
      </c>
      <c r="F19" s="158"/>
      <c r="G19" s="14"/>
      <c r="H19" s="92"/>
      <c r="I19" s="92"/>
    </row>
    <row r="20" ht="20.25" customHeight="1" spans="1:9">
      <c r="A20" s="159" t="s">
        <v>211</v>
      </c>
      <c r="B20" s="160"/>
      <c r="C20" s="161"/>
      <c r="D20" s="162"/>
      <c r="E20" s="163"/>
      <c r="F20" s="163"/>
      <c r="G20" s="164"/>
      <c r="H20" s="92"/>
      <c r="I20" s="92"/>
    </row>
    <row r="21" s="58" customFormat="1" ht="20.25" customHeight="1" spans="1:8">
      <c r="A21" s="165" t="e">
        <f>#REF!</f>
        <v>#REF!</v>
      </c>
      <c r="B21" s="165"/>
      <c r="C21" s="165"/>
      <c r="D21" s="165"/>
      <c r="G21" s="46"/>
      <c r="H21" s="93"/>
    </row>
    <row r="22" s="58" customFormat="1" ht="20.25" customHeight="1" spans="1:8">
      <c r="A22" s="46" t="e">
        <f>#REF!</f>
        <v>#REF!</v>
      </c>
      <c r="B22" s="46"/>
      <c r="C22" s="47"/>
      <c r="D22" s="78"/>
      <c r="E22" s="46"/>
      <c r="F22" s="48"/>
      <c r="G22" s="79"/>
      <c r="H22" s="82"/>
    </row>
    <row r="23" s="58" customFormat="1" spans="1:8">
      <c r="A23" s="80"/>
      <c r="B23" s="81"/>
      <c r="C23" s="82"/>
      <c r="D23" s="83"/>
      <c r="E23" s="81"/>
      <c r="F23" s="84"/>
      <c r="G23" s="85"/>
      <c r="H23" s="82"/>
    </row>
    <row r="24" s="58" customFormat="1" spans="1:8">
      <c r="A24" s="80"/>
      <c r="B24" s="81"/>
      <c r="C24" s="82"/>
      <c r="D24" s="83"/>
      <c r="E24" s="81"/>
      <c r="F24" s="84"/>
      <c r="G24" s="85"/>
      <c r="H24" s="82"/>
    </row>
    <row r="25" s="58" customFormat="1" spans="1:8">
      <c r="A25" s="80"/>
      <c r="B25" s="81"/>
      <c r="C25" s="82"/>
      <c r="D25" s="83"/>
      <c r="E25" s="81"/>
      <c r="F25" s="84"/>
      <c r="G25" s="85"/>
      <c r="H25" s="82"/>
    </row>
    <row r="26" s="58" customFormat="1" spans="1:8">
      <c r="A26" s="80"/>
      <c r="B26" s="81"/>
      <c r="C26" s="82"/>
      <c r="D26" s="83"/>
      <c r="E26" s="81"/>
      <c r="F26" s="84"/>
      <c r="G26" s="85"/>
      <c r="H26" s="82"/>
    </row>
    <row r="27" s="58" customFormat="1" spans="1:8">
      <c r="A27" s="80"/>
      <c r="B27" s="81"/>
      <c r="C27" s="82"/>
      <c r="D27" s="83"/>
      <c r="E27" s="81"/>
      <c r="F27" s="84"/>
      <c r="G27" s="85"/>
      <c r="H27" s="82"/>
    </row>
    <row r="28" s="58" customFormat="1" spans="1:8">
      <c r="A28" s="80"/>
      <c r="B28" s="81"/>
      <c r="C28" s="82"/>
      <c r="D28" s="83"/>
      <c r="E28" s="81"/>
      <c r="F28" s="84"/>
      <c r="G28" s="85"/>
      <c r="H28" s="82"/>
    </row>
    <row r="29" s="58" customFormat="1" spans="1:8">
      <c r="A29" s="80"/>
      <c r="B29" s="81"/>
      <c r="C29" s="82"/>
      <c r="D29" s="83"/>
      <c r="E29" s="81"/>
      <c r="F29" s="84"/>
      <c r="G29" s="85"/>
      <c r="H29" s="82"/>
    </row>
    <row r="30" s="58" customFormat="1" spans="1:8">
      <c r="A30" s="80"/>
      <c r="B30" s="81"/>
      <c r="C30" s="82"/>
      <c r="D30" s="83"/>
      <c r="E30" s="81"/>
      <c r="F30" s="84"/>
      <c r="G30" s="85"/>
      <c r="H30" s="82"/>
    </row>
    <row r="31" s="58" customFormat="1" spans="1:8">
      <c r="A31" s="80"/>
      <c r="B31" s="81"/>
      <c r="C31" s="82"/>
      <c r="D31" s="83"/>
      <c r="E31" s="81"/>
      <c r="F31" s="84"/>
      <c r="G31" s="85"/>
      <c r="H31" s="82"/>
    </row>
  </sheetData>
  <mergeCells count="3">
    <mergeCell ref="A1:G1"/>
    <mergeCell ref="A20:B20"/>
    <mergeCell ref="A21:D21"/>
  </mergeCells>
  <printOptions verticalCentered="1"/>
  <pageMargins left="0.826771653543307" right="0.708661417322835" top="1.44" bottom="0.866141732283464" header="0.85" footer="0.31496062992126"/>
  <pageSetup paperSize="9" orientation="landscape" horizontalDpi="180" verticalDpi="180"/>
  <headerFooter alignWithMargins="0" scaleWithDoc="0">
    <oddHeader>&amp;C&amp;"宋体,加粗"&amp;22其他应付款评估明细表&amp;R
&amp;"宋体,常规"表&amp;"Times New Roman,常规" 5 - 10</oddHeader>
  </headerFooter>
  <colBreaks count="1" manualBreakCount="1">
    <brk id="9" max="65535" man="1"/>
  </colBreaks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H37"/>
  <sheetViews>
    <sheetView showGridLines="0" zoomScaleSheetLayoutView="60" workbookViewId="0">
      <pane xSplit="2" ySplit="2" topLeftCell="C4" activePane="bottomRight" state="frozenSplit"/>
      <selection/>
      <selection pane="topRight"/>
      <selection pane="bottomLeft"/>
      <selection pane="bottomRight" activeCell="J9" sqref="J9"/>
    </sheetView>
  </sheetViews>
  <sheetFormatPr defaultColWidth="9" defaultRowHeight="15" outlineLevelCol="7"/>
  <cols>
    <col min="1" max="1" width="7.625" style="2" customWidth="1"/>
    <col min="2" max="2" width="32.625" style="2" customWidth="1"/>
    <col min="3" max="4" width="13.625" style="59" customWidth="1"/>
    <col min="5" max="5" width="13.625" style="60" customWidth="1"/>
    <col min="6" max="6" width="13.625" style="61" customWidth="1"/>
    <col min="7" max="8" width="13.625" style="2" customWidth="1"/>
    <col min="9" max="16384" width="9" style="5"/>
  </cols>
  <sheetData>
    <row r="1" s="143" customFormat="1" ht="20.25" customHeight="1" spans="1:8">
      <c r="A1" s="112" t="e">
        <f>#REF!</f>
        <v>#REF!</v>
      </c>
      <c r="B1" s="112"/>
      <c r="C1" s="112"/>
      <c r="D1" s="112"/>
      <c r="E1" s="112"/>
      <c r="F1" s="112"/>
      <c r="G1" s="112"/>
      <c r="H1" s="112"/>
    </row>
    <row r="2" s="2" customFormat="1" ht="20.25" customHeight="1" spans="1:8">
      <c r="A2" s="7" t="e">
        <f>#REF!</f>
        <v>#REF!</v>
      </c>
      <c r="B2" s="144"/>
      <c r="C2" s="145"/>
      <c r="D2" s="145"/>
      <c r="E2" s="146"/>
      <c r="F2" s="89"/>
      <c r="G2" s="147"/>
      <c r="H2" s="9" t="e">
        <f>#REF!</f>
        <v>#REF!</v>
      </c>
    </row>
    <row r="3" s="3" customFormat="1" ht="20.25" customHeight="1" spans="1:8">
      <c r="A3" s="10" t="s">
        <v>28</v>
      </c>
      <c r="B3" s="10" t="s">
        <v>1183</v>
      </c>
      <c r="C3" s="40" t="s">
        <v>216</v>
      </c>
      <c r="D3" s="40" t="s">
        <v>352</v>
      </c>
      <c r="E3" s="67" t="s">
        <v>1184</v>
      </c>
      <c r="F3" s="41" t="s">
        <v>7</v>
      </c>
      <c r="G3" s="10" t="s">
        <v>8</v>
      </c>
      <c r="H3" s="10" t="s">
        <v>168</v>
      </c>
    </row>
    <row r="4" ht="20.25" customHeight="1" spans="1:8">
      <c r="A4" s="148"/>
      <c r="B4" s="149"/>
      <c r="C4" s="150"/>
      <c r="D4" s="150"/>
      <c r="E4" s="149"/>
      <c r="F4" s="151"/>
      <c r="G4" s="151"/>
      <c r="H4" s="148"/>
    </row>
    <row r="5" ht="20.25" customHeight="1" spans="1:8">
      <c r="A5" s="148"/>
      <c r="B5" s="149"/>
      <c r="C5" s="150"/>
      <c r="D5" s="150"/>
      <c r="E5" s="149"/>
      <c r="F5" s="151"/>
      <c r="G5" s="151"/>
      <c r="H5" s="148"/>
    </row>
    <row r="6" ht="20.25" customHeight="1" spans="1:8">
      <c r="A6" s="148"/>
      <c r="B6" s="149"/>
      <c r="C6" s="150"/>
      <c r="D6" s="150"/>
      <c r="E6" s="149"/>
      <c r="F6" s="151"/>
      <c r="G6" s="151"/>
      <c r="H6" s="148"/>
    </row>
    <row r="7" ht="20.25" customHeight="1" spans="1:8">
      <c r="A7" s="148"/>
      <c r="B7" s="149"/>
      <c r="C7" s="150"/>
      <c r="D7" s="150"/>
      <c r="E7" s="149"/>
      <c r="F7" s="151"/>
      <c r="G7" s="151"/>
      <c r="H7" s="148"/>
    </row>
    <row r="8" ht="20.25" customHeight="1" spans="1:8">
      <c r="A8" s="148"/>
      <c r="B8" s="149"/>
      <c r="C8" s="150"/>
      <c r="D8" s="150"/>
      <c r="E8" s="149"/>
      <c r="F8" s="151"/>
      <c r="G8" s="151"/>
      <c r="H8" s="148"/>
    </row>
    <row r="9" ht="20.25" customHeight="1" spans="1:8">
      <c r="A9" s="148"/>
      <c r="B9" s="149"/>
      <c r="C9" s="150"/>
      <c r="D9" s="150"/>
      <c r="E9" s="149"/>
      <c r="F9" s="151"/>
      <c r="G9" s="151"/>
      <c r="H9" s="148"/>
    </row>
    <row r="10" ht="20.25" customHeight="1" spans="1:8">
      <c r="A10" s="148"/>
      <c r="B10" s="149"/>
      <c r="C10" s="150"/>
      <c r="D10" s="150"/>
      <c r="E10" s="149"/>
      <c r="F10" s="151"/>
      <c r="G10" s="151"/>
      <c r="H10" s="148"/>
    </row>
    <row r="11" ht="20.25" customHeight="1" spans="1:8">
      <c r="A11" s="148"/>
      <c r="B11" s="149"/>
      <c r="C11" s="150"/>
      <c r="D11" s="150"/>
      <c r="E11" s="149"/>
      <c r="F11" s="151"/>
      <c r="G11" s="151"/>
      <c r="H11" s="148"/>
    </row>
    <row r="12" ht="20.25" customHeight="1" spans="1:8">
      <c r="A12" s="148"/>
      <c r="B12" s="149"/>
      <c r="C12" s="150"/>
      <c r="D12" s="150"/>
      <c r="E12" s="149"/>
      <c r="F12" s="151"/>
      <c r="G12" s="151"/>
      <c r="H12" s="148"/>
    </row>
    <row r="13" ht="20.25" customHeight="1" spans="1:8">
      <c r="A13" s="148"/>
      <c r="B13" s="149"/>
      <c r="C13" s="150"/>
      <c r="D13" s="150"/>
      <c r="E13" s="149"/>
      <c r="F13" s="151"/>
      <c r="G13" s="151"/>
      <c r="H13" s="148"/>
    </row>
    <row r="14" ht="20.25" customHeight="1" spans="1:8">
      <c r="A14" s="148"/>
      <c r="B14" s="149"/>
      <c r="C14" s="150"/>
      <c r="D14" s="150"/>
      <c r="E14" s="149"/>
      <c r="F14" s="151"/>
      <c r="G14" s="151"/>
      <c r="H14" s="148"/>
    </row>
    <row r="15" ht="20.25" customHeight="1" spans="1:8">
      <c r="A15" s="148"/>
      <c r="B15" s="149"/>
      <c r="C15" s="150"/>
      <c r="D15" s="150"/>
      <c r="E15" s="149"/>
      <c r="F15" s="151"/>
      <c r="G15" s="151"/>
      <c r="H15" s="148"/>
    </row>
    <row r="16" ht="20.25" customHeight="1" spans="1:8">
      <c r="A16" s="148"/>
      <c r="B16" s="69"/>
      <c r="C16" s="150"/>
      <c r="D16" s="150"/>
      <c r="E16" s="149"/>
      <c r="F16" s="151"/>
      <c r="G16" s="151"/>
      <c r="H16" s="148"/>
    </row>
    <row r="17" ht="20.25" customHeight="1" spans="1:8">
      <c r="A17" s="148"/>
      <c r="B17" s="149"/>
      <c r="C17" s="150"/>
      <c r="D17" s="150"/>
      <c r="E17" s="149"/>
      <c r="F17" s="151"/>
      <c r="G17" s="151"/>
      <c r="H17" s="148"/>
    </row>
    <row r="18" ht="20.25" customHeight="1" spans="1:8">
      <c r="A18" s="148"/>
      <c r="B18" s="149"/>
      <c r="C18" s="150"/>
      <c r="D18" s="150"/>
      <c r="E18" s="149"/>
      <c r="F18" s="151"/>
      <c r="G18" s="151"/>
      <c r="H18" s="148"/>
    </row>
    <row r="19" ht="20.25" customHeight="1" spans="1:8">
      <c r="A19" s="76" t="s">
        <v>180</v>
      </c>
      <c r="B19" s="77"/>
      <c r="C19" s="150"/>
      <c r="D19" s="150"/>
      <c r="E19" s="149"/>
      <c r="F19" s="151"/>
      <c r="G19" s="151"/>
      <c r="H19" s="148"/>
    </row>
    <row r="20" ht="20.25" customHeight="1" spans="1:8">
      <c r="A20" s="46" t="e">
        <f>#REF!</f>
        <v>#REF!</v>
      </c>
      <c r="B20" s="152"/>
      <c r="C20" s="153"/>
      <c r="D20" s="5"/>
      <c r="E20" s="47"/>
      <c r="F20" s="5"/>
      <c r="G20" s="154" t="e">
        <f>#REF!</f>
        <v>#REF!</v>
      </c>
      <c r="H20" s="152"/>
    </row>
    <row r="21" ht="20.25" customHeight="1" spans="1:8">
      <c r="A21" s="46" t="e">
        <f>#REF!</f>
        <v>#REF!</v>
      </c>
      <c r="B21" s="153"/>
      <c r="C21" s="47"/>
      <c r="D21" s="47"/>
      <c r="E21" s="155"/>
      <c r="F21" s="153"/>
      <c r="G21" s="48"/>
      <c r="H21" s="156"/>
    </row>
    <row r="22" ht="20.25" customHeight="1" spans="1:8">
      <c r="A22" s="46"/>
      <c r="B22" s="153"/>
      <c r="C22" s="47"/>
      <c r="D22" s="47"/>
      <c r="E22" s="155"/>
      <c r="F22" s="153"/>
      <c r="G22" s="48"/>
      <c r="H22" s="157"/>
    </row>
    <row r="23" ht="15.75" spans="1:8">
      <c r="A23" s="46"/>
      <c r="B23" s="153"/>
      <c r="C23" s="47"/>
      <c r="D23" s="47"/>
      <c r="E23" s="155"/>
      <c r="F23" s="153"/>
      <c r="G23" s="48"/>
      <c r="H23" s="157"/>
    </row>
    <row r="24" ht="15.75" spans="1:8">
      <c r="A24" s="46"/>
      <c r="B24" s="153"/>
      <c r="C24" s="47"/>
      <c r="D24" s="47"/>
      <c r="E24" s="155"/>
      <c r="F24" s="153"/>
      <c r="G24" s="48"/>
      <c r="H24" s="157"/>
    </row>
    <row r="25" ht="15.75" spans="1:8">
      <c r="A25" s="46"/>
      <c r="B25" s="153"/>
      <c r="C25" s="47"/>
      <c r="D25" s="47"/>
      <c r="E25" s="155"/>
      <c r="F25" s="153"/>
      <c r="G25" s="48"/>
      <c r="H25" s="157"/>
    </row>
    <row r="26" spans="1:8">
      <c r="A26" s="80"/>
      <c r="B26" s="81"/>
      <c r="C26" s="82"/>
      <c r="D26" s="82"/>
      <c r="E26" s="83"/>
      <c r="F26" s="81"/>
      <c r="G26" s="84"/>
      <c r="H26" s="85"/>
    </row>
    <row r="27" s="58" customFormat="1" spans="1:8">
      <c r="A27" s="80"/>
      <c r="B27" s="81"/>
      <c r="C27" s="82"/>
      <c r="D27" s="82"/>
      <c r="E27" s="83"/>
      <c r="F27" s="81"/>
      <c r="G27" s="84"/>
      <c r="H27" s="85"/>
    </row>
    <row r="28" s="58" customFormat="1" spans="1:8">
      <c r="A28" s="80"/>
      <c r="B28" s="81"/>
      <c r="C28" s="82"/>
      <c r="D28" s="82"/>
      <c r="E28" s="83"/>
      <c r="F28" s="81"/>
      <c r="G28" s="84"/>
      <c r="H28" s="85"/>
    </row>
    <row r="29" s="58" customFormat="1" spans="1:8">
      <c r="A29" s="80"/>
      <c r="B29" s="81"/>
      <c r="C29" s="82"/>
      <c r="D29" s="82"/>
      <c r="E29" s="83"/>
      <c r="F29" s="81"/>
      <c r="G29" s="84"/>
      <c r="H29" s="85"/>
    </row>
    <row r="30" s="58" customFormat="1" spans="1:8">
      <c r="A30" s="80"/>
      <c r="B30" s="81"/>
      <c r="C30" s="82"/>
      <c r="D30" s="82"/>
      <c r="E30" s="83"/>
      <c r="F30" s="81"/>
      <c r="G30" s="84"/>
      <c r="H30" s="85"/>
    </row>
    <row r="31" s="58" customFormat="1" spans="1:8">
      <c r="A31" s="2"/>
      <c r="B31" s="2"/>
      <c r="C31" s="59"/>
      <c r="D31" s="59"/>
      <c r="E31" s="60"/>
      <c r="F31" s="61"/>
      <c r="G31" s="2"/>
      <c r="H31" s="2"/>
    </row>
    <row r="32" s="58" customFormat="1" spans="1:8">
      <c r="A32" s="2"/>
      <c r="B32" s="2"/>
      <c r="C32" s="59"/>
      <c r="D32" s="59"/>
      <c r="E32" s="60"/>
      <c r="F32" s="61"/>
      <c r="G32" s="2"/>
      <c r="H32" s="2"/>
    </row>
    <row r="33" s="58" customFormat="1" spans="1:8">
      <c r="A33" s="2"/>
      <c r="B33" s="2"/>
      <c r="C33" s="59"/>
      <c r="D33" s="59"/>
      <c r="E33" s="60"/>
      <c r="F33" s="61"/>
      <c r="G33" s="2"/>
      <c r="H33" s="2"/>
    </row>
    <row r="34" s="58" customFormat="1" spans="1:8">
      <c r="A34" s="2"/>
      <c r="B34" s="2"/>
      <c r="C34" s="59"/>
      <c r="D34" s="59"/>
      <c r="E34" s="60"/>
      <c r="F34" s="61"/>
      <c r="G34" s="2"/>
      <c r="H34" s="2"/>
    </row>
    <row r="35" s="58" customFormat="1" spans="1:8">
      <c r="A35" s="2"/>
      <c r="B35" s="2"/>
      <c r="C35" s="59"/>
      <c r="D35" s="59"/>
      <c r="E35" s="60"/>
      <c r="F35" s="61"/>
      <c r="G35" s="2"/>
      <c r="H35" s="2"/>
    </row>
    <row r="36" s="58" customFormat="1" spans="1:8">
      <c r="A36" s="2"/>
      <c r="B36" s="2"/>
      <c r="C36" s="59"/>
      <c r="D36" s="59"/>
      <c r="E36" s="60"/>
      <c r="F36" s="61"/>
      <c r="G36" s="2"/>
      <c r="H36" s="2"/>
    </row>
    <row r="37" s="58" customFormat="1" spans="1:8">
      <c r="A37" s="2"/>
      <c r="B37" s="2"/>
      <c r="C37" s="59"/>
      <c r="D37" s="59"/>
      <c r="E37" s="60"/>
      <c r="F37" s="61"/>
      <c r="G37" s="2"/>
      <c r="H37" s="2"/>
    </row>
  </sheetData>
  <mergeCells count="2">
    <mergeCell ref="A1:H1"/>
    <mergeCell ref="A19:B19"/>
  </mergeCells>
  <printOptions verticalCentered="1"/>
  <pageMargins left="0.748031496062992" right="0.748031496062992" top="1.4" bottom="0.866141732283464" header="0.97" footer="0.31496062992126"/>
  <pageSetup paperSize="9" orientation="landscape" horizontalDpi="180" verticalDpi="180"/>
  <headerFooter alignWithMargins="0" scaleWithDoc="0">
    <oddHeader>&amp;C&amp;"宋体,加粗"&amp;22&amp;A评估明细表&amp;R
&amp;"宋体,常规"表&amp;"Times New Roman,常规" 5 &amp;"宋体,常规"- 11</oddHeader>
  </headerFooter>
  <colBreaks count="1" manualBreakCount="1">
    <brk id="8" max="65535" man="1"/>
  </colBreaks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7"/>
  <sheetViews>
    <sheetView showGridLines="0" zoomScaleSheetLayoutView="60" workbookViewId="0">
      <pane xSplit="2" ySplit="2" topLeftCell="C3" activePane="bottomRight" state="frozenSplit"/>
      <selection/>
      <selection pane="topRight"/>
      <selection pane="bottomLeft"/>
      <selection pane="bottomRight" activeCell="A1" sqref="A1:G1"/>
    </sheetView>
  </sheetViews>
  <sheetFormatPr defaultColWidth="9" defaultRowHeight="15"/>
  <cols>
    <col min="1" max="1" width="7.625" style="2" customWidth="1"/>
    <col min="2" max="2" width="32.625" style="2" customWidth="1"/>
    <col min="3" max="3" width="15.625" style="59" customWidth="1"/>
    <col min="4" max="4" width="15.625" style="60" customWidth="1"/>
    <col min="5" max="5" width="15.625" style="61" customWidth="1"/>
    <col min="6" max="7" width="15.625" style="2" customWidth="1"/>
    <col min="8" max="9" width="9" style="2" hidden="1" customWidth="1"/>
    <col min="10" max="16384" width="9" style="5"/>
  </cols>
  <sheetData>
    <row r="1" s="12" customFormat="1" ht="20.25" customHeight="1" spans="1:9">
      <c r="A1" s="142" t="e">
        <f>#REF!</f>
        <v>#REF!</v>
      </c>
      <c r="B1" s="142"/>
      <c r="C1" s="142"/>
      <c r="D1" s="142"/>
      <c r="E1" s="142"/>
      <c r="F1" s="142"/>
      <c r="G1" s="142"/>
      <c r="H1" s="16"/>
      <c r="I1" s="16"/>
    </row>
    <row r="2" s="16" customFormat="1" ht="20.25" customHeight="1" spans="1:8">
      <c r="A2" s="7" t="e">
        <f>#REF!</f>
        <v>#REF!</v>
      </c>
      <c r="B2" s="8"/>
      <c r="C2" s="88"/>
      <c r="D2" s="1"/>
      <c r="E2" s="64"/>
      <c r="F2" s="19"/>
      <c r="G2" s="9" t="e">
        <f>#REF!</f>
        <v>#REF!</v>
      </c>
      <c r="H2" s="66" t="e">
        <f>#REF!</f>
        <v>#REF!</v>
      </c>
    </row>
    <row r="3" s="25" customFormat="1" ht="20.25" customHeight="1" spans="1:9">
      <c r="A3" s="10" t="s">
        <v>28</v>
      </c>
      <c r="B3" s="10" t="s">
        <v>1158</v>
      </c>
      <c r="C3" s="40" t="s">
        <v>216</v>
      </c>
      <c r="D3" s="67" t="s">
        <v>309</v>
      </c>
      <c r="E3" s="41" t="s">
        <v>7</v>
      </c>
      <c r="F3" s="10" t="s">
        <v>143</v>
      </c>
      <c r="G3" s="10" t="s">
        <v>168</v>
      </c>
      <c r="H3" s="10"/>
      <c r="I3" s="10"/>
    </row>
    <row r="4" s="12" customFormat="1" ht="20.25" customHeight="1" spans="1:9">
      <c r="A4" s="14"/>
      <c r="B4" s="69"/>
      <c r="C4" s="73"/>
      <c r="D4" s="69"/>
      <c r="E4" s="121"/>
      <c r="F4" s="121"/>
      <c r="G4" s="14"/>
      <c r="H4" s="75"/>
      <c r="I4" s="75"/>
    </row>
    <row r="5" s="12" customFormat="1" ht="20.25" customHeight="1" spans="1:9">
      <c r="A5" s="14"/>
      <c r="B5" s="69"/>
      <c r="C5" s="73"/>
      <c r="D5" s="69"/>
      <c r="E5" s="121"/>
      <c r="F5" s="121"/>
      <c r="G5" s="14"/>
      <c r="H5" s="75"/>
      <c r="I5" s="75"/>
    </row>
    <row r="6" s="12" customFormat="1" ht="20.25" customHeight="1" spans="1:9">
      <c r="A6" s="14"/>
      <c r="B6" s="69"/>
      <c r="C6" s="73"/>
      <c r="D6" s="69"/>
      <c r="E6" s="121"/>
      <c r="F6" s="121"/>
      <c r="G6" s="14"/>
      <c r="H6" s="75"/>
      <c r="I6" s="75"/>
    </row>
    <row r="7" s="12" customFormat="1" ht="20.25" customHeight="1" spans="1:9">
      <c r="A7" s="14"/>
      <c r="B7" s="69"/>
      <c r="C7" s="73"/>
      <c r="D7" s="69"/>
      <c r="E7" s="121"/>
      <c r="F7" s="121"/>
      <c r="G7" s="14"/>
      <c r="H7" s="75"/>
      <c r="I7" s="75"/>
    </row>
    <row r="8" s="12" customFormat="1" ht="20.25" customHeight="1" spans="1:9">
      <c r="A8" s="14"/>
      <c r="B8" s="69"/>
      <c r="C8" s="73"/>
      <c r="D8" s="69"/>
      <c r="E8" s="121"/>
      <c r="F8" s="121"/>
      <c r="G8" s="14"/>
      <c r="H8" s="75"/>
      <c r="I8" s="75"/>
    </row>
    <row r="9" s="12" customFormat="1" ht="20.25" customHeight="1" spans="1:9">
      <c r="A9" s="14"/>
      <c r="B9" s="69"/>
      <c r="C9" s="73"/>
      <c r="D9" s="69"/>
      <c r="E9" s="121"/>
      <c r="F9" s="121"/>
      <c r="G9" s="14"/>
      <c r="H9" s="75"/>
      <c r="I9" s="75"/>
    </row>
    <row r="10" s="12" customFormat="1" ht="20.25" customHeight="1" spans="1:9">
      <c r="A10" s="14"/>
      <c r="B10" s="69"/>
      <c r="C10" s="73"/>
      <c r="D10" s="69"/>
      <c r="E10" s="121"/>
      <c r="F10" s="121"/>
      <c r="G10" s="14"/>
      <c r="H10" s="75"/>
      <c r="I10" s="75"/>
    </row>
    <row r="11" s="12" customFormat="1" ht="20.25" customHeight="1" spans="1:9">
      <c r="A11" s="14"/>
      <c r="B11" s="69"/>
      <c r="C11" s="73"/>
      <c r="D11" s="69"/>
      <c r="E11" s="121"/>
      <c r="F11" s="121"/>
      <c r="G11" s="14"/>
      <c r="H11" s="75"/>
      <c r="I11" s="75"/>
    </row>
    <row r="12" s="12" customFormat="1" ht="20.25" customHeight="1" spans="1:9">
      <c r="A12" s="14"/>
      <c r="B12" s="69"/>
      <c r="C12" s="73"/>
      <c r="D12" s="69"/>
      <c r="E12" s="121"/>
      <c r="F12" s="121"/>
      <c r="G12" s="14"/>
      <c r="H12" s="75"/>
      <c r="I12" s="75"/>
    </row>
    <row r="13" s="12" customFormat="1" ht="20.25" customHeight="1" spans="1:9">
      <c r="A13" s="14"/>
      <c r="B13" s="69"/>
      <c r="C13" s="73"/>
      <c r="D13" s="69"/>
      <c r="E13" s="121"/>
      <c r="F13" s="121"/>
      <c r="G13" s="14"/>
      <c r="H13" s="75"/>
      <c r="I13" s="75"/>
    </row>
    <row r="14" s="12" customFormat="1" ht="20.25" customHeight="1" spans="1:9">
      <c r="A14" s="14"/>
      <c r="B14" s="69"/>
      <c r="C14" s="73"/>
      <c r="D14" s="69"/>
      <c r="E14" s="121"/>
      <c r="F14" s="121"/>
      <c r="G14" s="14"/>
      <c r="H14" s="75"/>
      <c r="I14" s="75"/>
    </row>
    <row r="15" s="12" customFormat="1" ht="20.25" customHeight="1" spans="1:9">
      <c r="A15" s="14"/>
      <c r="B15" s="69"/>
      <c r="C15" s="73"/>
      <c r="D15" s="69"/>
      <c r="E15" s="121"/>
      <c r="F15" s="121"/>
      <c r="G15" s="14"/>
      <c r="H15" s="75"/>
      <c r="I15" s="75"/>
    </row>
    <row r="16" s="12" customFormat="1" ht="20.25" customHeight="1" spans="1:9">
      <c r="A16" s="14"/>
      <c r="B16" s="69"/>
      <c r="C16" s="73"/>
      <c r="D16" s="69"/>
      <c r="E16" s="121"/>
      <c r="F16" s="121"/>
      <c r="G16" s="14"/>
      <c r="H16" s="75"/>
      <c r="I16" s="75"/>
    </row>
    <row r="17" s="12" customFormat="1" ht="20.25" customHeight="1" spans="1:9">
      <c r="A17" s="14"/>
      <c r="B17" s="69"/>
      <c r="C17" s="73"/>
      <c r="D17" s="69"/>
      <c r="E17" s="121"/>
      <c r="F17" s="121"/>
      <c r="G17" s="14"/>
      <c r="H17" s="75"/>
      <c r="I17" s="75"/>
    </row>
    <row r="18" s="12" customFormat="1" ht="20.25" customHeight="1" spans="1:9">
      <c r="A18" s="14"/>
      <c r="B18" s="69"/>
      <c r="C18" s="73"/>
      <c r="D18" s="69"/>
      <c r="E18" s="121"/>
      <c r="F18" s="121"/>
      <c r="G18" s="14"/>
      <c r="H18" s="75"/>
      <c r="I18" s="75"/>
    </row>
    <row r="19" s="12" customFormat="1" ht="20.25" customHeight="1" spans="1:9">
      <c r="A19" s="76" t="s">
        <v>211</v>
      </c>
      <c r="B19" s="77"/>
      <c r="C19" s="73"/>
      <c r="D19" s="69"/>
      <c r="E19" s="121"/>
      <c r="F19" s="121"/>
      <c r="G19" s="14"/>
      <c r="H19" s="75"/>
      <c r="I19" s="75"/>
    </row>
    <row r="20" s="12" customFormat="1" ht="20.25" customHeight="1" spans="1:9">
      <c r="A20" s="46" t="e">
        <f>#REF!</f>
        <v>#REF!</v>
      </c>
      <c r="B20" s="47"/>
      <c r="C20" s="46"/>
      <c r="E20" s="47" t="e">
        <f>#REF!</f>
        <v>#REF!</v>
      </c>
      <c r="F20" s="48" t="e">
        <f>#REF!</f>
        <v>#REF!</v>
      </c>
      <c r="G20" s="46"/>
      <c r="H20" s="75"/>
      <c r="I20" s="75"/>
    </row>
    <row r="21" s="12" customFormat="1" ht="20.25" customHeight="1" spans="1:9">
      <c r="A21" s="46" t="e">
        <f>#REF!</f>
        <v>#REF!</v>
      </c>
      <c r="B21" s="46"/>
      <c r="C21" s="47"/>
      <c r="D21" s="78"/>
      <c r="E21" s="46"/>
      <c r="F21" s="48"/>
      <c r="G21" s="79"/>
      <c r="H21" s="75"/>
      <c r="I21" s="75"/>
    </row>
    <row r="22" s="12" customFormat="1" ht="20.25" customHeight="1" spans="1:9">
      <c r="A22" s="46"/>
      <c r="B22" s="46"/>
      <c r="C22" s="47"/>
      <c r="D22" s="78"/>
      <c r="E22" s="46"/>
      <c r="F22" s="48"/>
      <c r="G22" s="94"/>
      <c r="H22" s="75"/>
      <c r="I22" s="75"/>
    </row>
    <row r="23" spans="1:9">
      <c r="A23" s="80"/>
      <c r="B23" s="81"/>
      <c r="C23" s="82"/>
      <c r="D23" s="83"/>
      <c r="E23" s="81"/>
      <c r="F23" s="84"/>
      <c r="G23" s="85"/>
      <c r="H23" s="92"/>
      <c r="I23" s="92"/>
    </row>
    <row r="24" spans="1:9">
      <c r="A24" s="80"/>
      <c r="B24" s="81"/>
      <c r="C24" s="82"/>
      <c r="D24" s="83"/>
      <c r="E24" s="81"/>
      <c r="F24" s="84"/>
      <c r="G24" s="85"/>
      <c r="H24" s="92"/>
      <c r="I24" s="92"/>
    </row>
    <row r="25" spans="1:9">
      <c r="A25" s="80"/>
      <c r="B25" s="81"/>
      <c r="C25" s="82"/>
      <c r="D25" s="83"/>
      <c r="E25" s="81"/>
      <c r="F25" s="84"/>
      <c r="G25" s="85"/>
      <c r="H25" s="92"/>
      <c r="I25" s="92"/>
    </row>
    <row r="26" spans="1:9">
      <c r="A26" s="80"/>
      <c r="B26" s="81"/>
      <c r="C26" s="82"/>
      <c r="D26" s="83"/>
      <c r="E26" s="81"/>
      <c r="F26" s="84"/>
      <c r="G26" s="85"/>
      <c r="H26" s="92"/>
      <c r="I26" s="92"/>
    </row>
    <row r="27" s="58" customFormat="1" spans="1:8">
      <c r="A27" s="80"/>
      <c r="B27" s="81"/>
      <c r="C27" s="82"/>
      <c r="D27" s="83"/>
      <c r="E27" s="81"/>
      <c r="F27" s="84"/>
      <c r="G27" s="85"/>
      <c r="H27" s="93"/>
    </row>
    <row r="28" s="58" customFormat="1" spans="1:8">
      <c r="A28" s="80"/>
      <c r="B28" s="81"/>
      <c r="C28" s="82"/>
      <c r="D28" s="83"/>
      <c r="E28" s="81"/>
      <c r="F28" s="84"/>
      <c r="G28" s="85"/>
      <c r="H28" s="82"/>
    </row>
    <row r="29" s="58" customFormat="1" spans="1:8">
      <c r="A29" s="80"/>
      <c r="B29" s="81"/>
      <c r="C29" s="82"/>
      <c r="D29" s="83"/>
      <c r="E29" s="81"/>
      <c r="F29" s="84"/>
      <c r="G29" s="85"/>
      <c r="H29" s="82"/>
    </row>
    <row r="30" s="58" customFormat="1" spans="1:8">
      <c r="A30" s="80"/>
      <c r="B30" s="81"/>
      <c r="C30" s="82"/>
      <c r="D30" s="83"/>
      <c r="E30" s="81"/>
      <c r="F30" s="84"/>
      <c r="G30" s="85"/>
      <c r="H30" s="82"/>
    </row>
    <row r="31" s="58" customFormat="1" spans="1:8">
      <c r="A31" s="2"/>
      <c r="B31" s="2"/>
      <c r="C31" s="59"/>
      <c r="D31" s="60"/>
      <c r="E31" s="61"/>
      <c r="F31" s="2"/>
      <c r="G31" s="2"/>
      <c r="H31" s="82"/>
    </row>
    <row r="32" s="58" customFormat="1" spans="1:8">
      <c r="A32" s="2"/>
      <c r="B32" s="2"/>
      <c r="C32" s="59"/>
      <c r="D32" s="60"/>
      <c r="E32" s="61"/>
      <c r="F32" s="2"/>
      <c r="G32" s="2"/>
      <c r="H32" s="82"/>
    </row>
    <row r="33" s="58" customFormat="1" spans="1:8">
      <c r="A33" s="2"/>
      <c r="B33" s="2"/>
      <c r="C33" s="59"/>
      <c r="D33" s="60"/>
      <c r="E33" s="61"/>
      <c r="F33" s="2"/>
      <c r="G33" s="2"/>
      <c r="H33" s="82"/>
    </row>
    <row r="34" s="58" customFormat="1" spans="1:8">
      <c r="A34" s="2"/>
      <c r="B34" s="2"/>
      <c r="C34" s="59"/>
      <c r="D34" s="60"/>
      <c r="E34" s="61"/>
      <c r="F34" s="2"/>
      <c r="G34" s="2"/>
      <c r="H34" s="82"/>
    </row>
    <row r="35" s="58" customFormat="1" spans="1:8">
      <c r="A35" s="2"/>
      <c r="B35" s="2"/>
      <c r="C35" s="59"/>
      <c r="D35" s="60"/>
      <c r="E35" s="61"/>
      <c r="F35" s="2"/>
      <c r="G35" s="2"/>
      <c r="H35" s="82"/>
    </row>
    <row r="36" s="58" customFormat="1" spans="1:8">
      <c r="A36" s="2"/>
      <c r="B36" s="2"/>
      <c r="C36" s="59"/>
      <c r="D36" s="60"/>
      <c r="E36" s="61"/>
      <c r="F36" s="2"/>
      <c r="G36" s="2"/>
      <c r="H36" s="82"/>
    </row>
    <row r="37" s="58" customFormat="1" spans="1:8">
      <c r="A37" s="2"/>
      <c r="B37" s="2"/>
      <c r="C37" s="59"/>
      <c r="D37" s="60"/>
      <c r="E37" s="61"/>
      <c r="F37" s="2"/>
      <c r="G37" s="2"/>
      <c r="H37" s="82"/>
    </row>
  </sheetData>
  <mergeCells count="2">
    <mergeCell ref="A1:G1"/>
    <mergeCell ref="A19:B19"/>
  </mergeCells>
  <printOptions verticalCentered="1"/>
  <pageMargins left="0.905511811023622" right="0.905511811023622" top="1.63" bottom="0.708661417322835" header="0.96" footer="0.196850393700787"/>
  <pageSetup paperSize="9" orientation="landscape" horizontalDpi="180" verticalDpi="180"/>
  <headerFooter alignWithMargins="0" scaleWithDoc="0">
    <oddHeader>&amp;C&amp;"宋体,加粗"&amp;22其他流动负债评估明细表&amp;R
&amp;"宋体,常规"表&amp;"Times New Roman,常规" 5 &amp;"宋体,常规"- 12&amp;"Times New Roman,常规"
</oddHeader>
  </headerFooter>
  <colBreaks count="1" manualBreakCount="1">
    <brk id="9" max="65535" man="1"/>
  </colBreaks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showGridLines="0" zoomScaleSheetLayoutView="60" workbookViewId="0">
      <pane xSplit="2" ySplit="3" topLeftCell="C4" activePane="bottomRight" state="frozenSplit"/>
      <selection/>
      <selection pane="topRight"/>
      <selection pane="bottomLeft"/>
      <selection pane="bottomRight" activeCell="I16" sqref="I16"/>
    </sheetView>
  </sheetViews>
  <sheetFormatPr defaultColWidth="9" defaultRowHeight="15" outlineLevelCol="7"/>
  <cols>
    <col min="1" max="1" width="8.625" style="2" customWidth="1"/>
    <col min="2" max="2" width="32.625" style="134" customWidth="1"/>
    <col min="3" max="6" width="19.625" style="4" customWidth="1"/>
    <col min="7" max="16384" width="9" style="2"/>
  </cols>
  <sheetData>
    <row r="1" s="16" customFormat="1" ht="20.25" customHeight="1" spans="1:6">
      <c r="A1" s="113" t="e">
        <f>#REF!</f>
        <v>#REF!</v>
      </c>
      <c r="B1" s="113"/>
      <c r="C1" s="113"/>
      <c r="D1" s="113"/>
      <c r="E1" s="113"/>
      <c r="F1" s="113"/>
    </row>
    <row r="2" s="16" customFormat="1" ht="20.25" customHeight="1" spans="1:8">
      <c r="A2" s="16" t="e">
        <f>#REF!</f>
        <v>#REF!</v>
      </c>
      <c r="B2" s="7"/>
      <c r="C2" s="8"/>
      <c r="D2" s="88"/>
      <c r="E2" s="8"/>
      <c r="F2" s="66" t="e">
        <f>#REF!</f>
        <v>#REF!</v>
      </c>
      <c r="G2" s="100"/>
      <c r="H2" s="19"/>
    </row>
    <row r="3" s="6" customFormat="1" ht="20.25" customHeight="1" spans="1:6">
      <c r="A3" s="10" t="s">
        <v>142</v>
      </c>
      <c r="B3" s="135" t="s">
        <v>29</v>
      </c>
      <c r="C3" s="136" t="s">
        <v>7</v>
      </c>
      <c r="D3" s="136" t="s">
        <v>143</v>
      </c>
      <c r="E3" s="136" t="s">
        <v>1125</v>
      </c>
      <c r="F3" s="136" t="s">
        <v>30</v>
      </c>
    </row>
    <row r="4" s="16" customFormat="1" ht="20.25" customHeight="1" spans="1:6">
      <c r="A4" s="137" t="s">
        <v>1185</v>
      </c>
      <c r="B4" s="138"/>
      <c r="C4" s="139"/>
      <c r="D4" s="139"/>
      <c r="E4" s="139"/>
      <c r="F4" s="139"/>
    </row>
    <row r="5" s="16" customFormat="1" ht="20.25" customHeight="1" spans="1:6">
      <c r="A5" s="137" t="s">
        <v>1186</v>
      </c>
      <c r="B5" s="138"/>
      <c r="C5" s="139"/>
      <c r="D5" s="139"/>
      <c r="E5" s="139"/>
      <c r="F5" s="139"/>
    </row>
    <row r="6" s="16" customFormat="1" ht="20.25" customHeight="1" spans="1:6">
      <c r="A6" s="137" t="s">
        <v>1187</v>
      </c>
      <c r="B6" s="138"/>
      <c r="C6" s="139"/>
      <c r="D6" s="139"/>
      <c r="E6" s="139"/>
      <c r="F6" s="139"/>
    </row>
    <row r="7" s="16" customFormat="1" ht="20.25" customHeight="1" spans="1:6">
      <c r="A7" s="137" t="s">
        <v>1188</v>
      </c>
      <c r="B7" s="138"/>
      <c r="C7" s="139"/>
      <c r="D7" s="139"/>
      <c r="E7" s="139"/>
      <c r="F7" s="139"/>
    </row>
    <row r="8" s="16" customFormat="1" ht="20.25" customHeight="1" spans="1:6">
      <c r="A8" s="137" t="s">
        <v>1189</v>
      </c>
      <c r="B8" s="138"/>
      <c r="C8" s="139"/>
      <c r="D8" s="139"/>
      <c r="E8" s="139"/>
      <c r="F8" s="139"/>
    </row>
    <row r="9" s="16" customFormat="1" ht="20.25" customHeight="1" spans="1:6">
      <c r="A9" s="137" t="s">
        <v>1190</v>
      </c>
      <c r="B9" s="138"/>
      <c r="C9" s="139"/>
      <c r="D9" s="139"/>
      <c r="E9" s="139"/>
      <c r="F9" s="139"/>
    </row>
    <row r="10" s="16" customFormat="1" ht="20.25" customHeight="1" spans="1:6">
      <c r="A10" s="137" t="s">
        <v>1191</v>
      </c>
      <c r="B10" s="135"/>
      <c r="C10" s="139"/>
      <c r="D10" s="139"/>
      <c r="E10" s="139"/>
      <c r="F10" s="139"/>
    </row>
    <row r="11" s="16" customFormat="1" ht="20.25" customHeight="1" spans="1:6">
      <c r="A11" s="137"/>
      <c r="B11" s="135"/>
      <c r="C11" s="139"/>
      <c r="D11" s="139"/>
      <c r="E11" s="139"/>
      <c r="F11" s="139"/>
    </row>
    <row r="12" s="16" customFormat="1" ht="20.25" customHeight="1" spans="1:6">
      <c r="A12" s="137"/>
      <c r="B12" s="135"/>
      <c r="C12" s="139"/>
      <c r="D12" s="139"/>
      <c r="E12" s="139"/>
      <c r="F12" s="139"/>
    </row>
    <row r="13" s="16" customFormat="1" ht="20.25" customHeight="1" spans="1:6">
      <c r="A13" s="137"/>
      <c r="B13" s="135"/>
      <c r="C13" s="139"/>
      <c r="D13" s="139"/>
      <c r="E13" s="139"/>
      <c r="F13" s="139"/>
    </row>
    <row r="14" s="16" customFormat="1" ht="20.25" customHeight="1" spans="1:6">
      <c r="A14" s="137"/>
      <c r="B14" s="135"/>
      <c r="C14" s="139"/>
      <c r="D14" s="139"/>
      <c r="E14" s="139"/>
      <c r="F14" s="139"/>
    </row>
    <row r="15" s="16" customFormat="1" ht="20.25" customHeight="1" spans="1:6">
      <c r="A15" s="137"/>
      <c r="B15" s="135"/>
      <c r="C15" s="139"/>
      <c r="D15" s="139"/>
      <c r="E15" s="139"/>
      <c r="F15" s="139"/>
    </row>
    <row r="16" s="16" customFormat="1" ht="20.25" customHeight="1" spans="1:6">
      <c r="A16" s="137"/>
      <c r="B16" s="135"/>
      <c r="C16" s="139"/>
      <c r="D16" s="139"/>
      <c r="E16" s="139"/>
      <c r="F16" s="139"/>
    </row>
    <row r="17" s="16" customFormat="1" ht="20.25" customHeight="1" spans="1:6">
      <c r="A17" s="137"/>
      <c r="B17" s="135"/>
      <c r="C17" s="139"/>
      <c r="D17" s="139"/>
      <c r="E17" s="139"/>
      <c r="F17" s="139"/>
    </row>
    <row r="18" s="16" customFormat="1" ht="20.25" customHeight="1" spans="1:6">
      <c r="A18" s="140" t="s">
        <v>180</v>
      </c>
      <c r="B18" s="141"/>
      <c r="C18" s="139"/>
      <c r="D18" s="139"/>
      <c r="E18" s="139"/>
      <c r="F18" s="139"/>
    </row>
    <row r="19" s="16" customFormat="1" ht="20.25" customHeight="1" spans="1:6">
      <c r="A19" s="16" t="e">
        <f>#REF!</f>
        <v>#REF!</v>
      </c>
      <c r="B19" s="6"/>
      <c r="C19" s="19"/>
      <c r="E19" s="19" t="e">
        <f>#REF!</f>
        <v>#REF!</v>
      </c>
      <c r="F19" s="19"/>
    </row>
    <row r="20" s="16" customFormat="1" ht="20.25" customHeight="1" spans="1:6">
      <c r="A20" s="16" t="e">
        <f>#REF!</f>
        <v>#REF!</v>
      </c>
      <c r="B20" s="6"/>
      <c r="C20" s="19"/>
      <c r="D20" s="19"/>
      <c r="E20" s="19"/>
      <c r="F20" s="19"/>
    </row>
    <row r="21" s="16" customFormat="1" ht="20.25" customHeight="1" spans="2:6">
      <c r="B21" s="6"/>
      <c r="C21" s="19"/>
      <c r="D21" s="19"/>
      <c r="E21" s="19"/>
      <c r="F21" s="19"/>
    </row>
    <row r="22" ht="20.25" customHeight="1"/>
  </sheetData>
  <mergeCells count="2">
    <mergeCell ref="A1:F1"/>
    <mergeCell ref="A18:B18"/>
  </mergeCells>
  <printOptions verticalCentered="1"/>
  <pageMargins left="0.826771653543307" right="0.826771653543307" top="1.76" bottom="0.984251968503937" header="0.97" footer="0.511811023622047"/>
  <pageSetup paperSize="9" orientation="landscape" horizontalDpi="180" verticalDpi="180"/>
  <headerFooter alignWithMargins="0" scaleWithDoc="0">
    <oddHeader>&amp;C&amp;"宋体,加粗"&amp;22&amp;A&amp;R
&amp;"宋体,常规"表&amp;"Times New Roman,常规" 6  </oddHeader>
  </headerFooter>
  <colBreaks count="1" manualBreakCount="1">
    <brk id="6" max="65535" man="1"/>
  </colBreaks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K25"/>
  <sheetViews>
    <sheetView showGridLines="0" zoomScaleSheetLayoutView="60" workbookViewId="0">
      <pane xSplit="2" ySplit="3" topLeftCell="C4" activePane="bottomRight" state="frozenSplit"/>
      <selection/>
      <selection pane="topRight"/>
      <selection pane="bottomLeft"/>
      <selection pane="bottomRight" activeCell="K19" sqref="K19"/>
    </sheetView>
  </sheetViews>
  <sheetFormatPr defaultColWidth="9" defaultRowHeight="15"/>
  <cols>
    <col min="1" max="1" width="5.625" style="2" customWidth="1"/>
    <col min="2" max="2" width="24.125" style="2" customWidth="1"/>
    <col min="3" max="4" width="8.875" style="95" customWidth="1"/>
    <col min="5" max="6" width="8.875" style="96" customWidth="1"/>
    <col min="7" max="7" width="11.625" style="96" customWidth="1"/>
    <col min="8" max="8" width="11.625" style="97" customWidth="1"/>
    <col min="9" max="9" width="9.125" style="4" customWidth="1"/>
    <col min="10" max="10" width="11.625" style="4" customWidth="1"/>
    <col min="11" max="11" width="8.625" style="2" customWidth="1"/>
    <col min="12" max="16384" width="9" style="5"/>
  </cols>
  <sheetData>
    <row r="1" s="12" customFormat="1" ht="20.25" customHeight="1" spans="1:11">
      <c r="A1" s="128" t="e">
        <f>#REF!</f>
        <v>#REF!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="16" customFormat="1" ht="20.25" customHeight="1" spans="1:11">
      <c r="A2" s="7" t="e">
        <f>#REF!</f>
        <v>#REF!</v>
      </c>
      <c r="B2" s="8"/>
      <c r="C2" s="1"/>
      <c r="D2" s="1"/>
      <c r="H2" s="89"/>
      <c r="I2" s="19"/>
      <c r="J2" s="100"/>
      <c r="K2" s="66" t="e">
        <f>#REF!</f>
        <v>#REF!</v>
      </c>
    </row>
    <row r="3" s="62" customFormat="1" ht="40.5" customHeight="1" spans="1:11">
      <c r="A3" s="56" t="s">
        <v>28</v>
      </c>
      <c r="B3" s="56" t="s">
        <v>1192</v>
      </c>
      <c r="C3" s="56" t="s">
        <v>216</v>
      </c>
      <c r="D3" s="56" t="s">
        <v>352</v>
      </c>
      <c r="E3" s="129" t="s">
        <v>1193</v>
      </c>
      <c r="F3" s="129" t="s">
        <v>177</v>
      </c>
      <c r="G3" s="129" t="s">
        <v>1152</v>
      </c>
      <c r="H3" s="130" t="s">
        <v>7</v>
      </c>
      <c r="I3" s="130" t="s">
        <v>1153</v>
      </c>
      <c r="J3" s="130" t="s">
        <v>143</v>
      </c>
      <c r="K3" s="56" t="s">
        <v>168</v>
      </c>
    </row>
    <row r="4" s="62" customFormat="1" ht="20.25" customHeight="1" spans="1:11">
      <c r="A4" s="56"/>
      <c r="B4" s="56"/>
      <c r="C4" s="56"/>
      <c r="D4" s="56"/>
      <c r="E4" s="129"/>
      <c r="F4" s="129"/>
      <c r="G4" s="129"/>
      <c r="H4" s="130"/>
      <c r="I4" s="130"/>
      <c r="J4" s="130"/>
      <c r="K4" s="56"/>
    </row>
    <row r="5" s="62" customFormat="1" ht="20.25" customHeight="1" spans="1:11">
      <c r="A5" s="56"/>
      <c r="B5" s="56"/>
      <c r="C5" s="56"/>
      <c r="D5" s="56"/>
      <c r="E5" s="129"/>
      <c r="F5" s="129"/>
      <c r="G5" s="129"/>
      <c r="H5" s="130"/>
      <c r="I5" s="130"/>
      <c r="J5" s="130"/>
      <c r="K5" s="56"/>
    </row>
    <row r="6" s="12" customFormat="1" ht="20.25" customHeight="1" spans="1:11">
      <c r="A6" s="14"/>
      <c r="B6" s="69"/>
      <c r="C6" s="69"/>
      <c r="D6" s="69"/>
      <c r="E6" s="73"/>
      <c r="F6" s="73"/>
      <c r="G6" s="131"/>
      <c r="H6" s="121"/>
      <c r="I6" s="121"/>
      <c r="J6" s="121"/>
      <c r="K6" s="132"/>
    </row>
    <row r="7" s="12" customFormat="1" ht="20.25" customHeight="1" spans="1:11">
      <c r="A7" s="14"/>
      <c r="B7" s="69"/>
      <c r="C7" s="69"/>
      <c r="D7" s="69"/>
      <c r="E7" s="73"/>
      <c r="F7" s="73"/>
      <c r="G7" s="131"/>
      <c r="H7" s="121"/>
      <c r="I7" s="121"/>
      <c r="J7" s="121"/>
      <c r="K7" s="132"/>
    </row>
    <row r="8" s="12" customFormat="1" ht="20.25" customHeight="1" spans="1:11">
      <c r="A8" s="14"/>
      <c r="B8" s="110"/>
      <c r="C8" s="68"/>
      <c r="D8" s="68"/>
      <c r="E8" s="111"/>
      <c r="F8" s="111"/>
      <c r="G8" s="111"/>
      <c r="H8" s="15"/>
      <c r="I8" s="15"/>
      <c r="J8" s="15"/>
      <c r="K8" s="14"/>
    </row>
    <row r="9" s="12" customFormat="1" ht="20.25" customHeight="1" spans="1:11">
      <c r="A9" s="14"/>
      <c r="B9" s="110"/>
      <c r="C9" s="68"/>
      <c r="D9" s="68"/>
      <c r="E9" s="111"/>
      <c r="F9" s="111"/>
      <c r="G9" s="111"/>
      <c r="H9" s="15"/>
      <c r="I9" s="15"/>
      <c r="J9" s="15"/>
      <c r="K9" s="14"/>
    </row>
    <row r="10" s="12" customFormat="1" ht="20.25" customHeight="1" spans="1:11">
      <c r="A10" s="14"/>
      <c r="B10" s="110"/>
      <c r="C10" s="68" t="s">
        <v>167</v>
      </c>
      <c r="D10" s="68"/>
      <c r="E10" s="111"/>
      <c r="F10" s="111"/>
      <c r="G10" s="111"/>
      <c r="H10" s="15"/>
      <c r="I10" s="15"/>
      <c r="J10" s="15"/>
      <c r="K10" s="14"/>
    </row>
    <row r="11" s="12" customFormat="1" ht="20.25" customHeight="1" spans="1:11">
      <c r="A11" s="14"/>
      <c r="B11" s="110"/>
      <c r="C11" s="110"/>
      <c r="D11" s="110"/>
      <c r="E11" s="111"/>
      <c r="F11" s="111"/>
      <c r="G11" s="111"/>
      <c r="H11" s="15"/>
      <c r="I11" s="15"/>
      <c r="J11" s="15"/>
      <c r="K11" s="14"/>
    </row>
    <row r="12" s="12" customFormat="1" ht="20.25" customHeight="1" spans="1:11">
      <c r="A12" s="14"/>
      <c r="B12" s="110"/>
      <c r="C12" s="68" t="s">
        <v>167</v>
      </c>
      <c r="D12" s="68"/>
      <c r="E12" s="111"/>
      <c r="F12" s="111"/>
      <c r="G12" s="111"/>
      <c r="H12" s="15"/>
      <c r="I12" s="15"/>
      <c r="J12" s="15"/>
      <c r="K12" s="14"/>
    </row>
    <row r="13" s="12" customFormat="1" ht="20.25" customHeight="1" spans="1:11">
      <c r="A13" s="14"/>
      <c r="B13" s="110"/>
      <c r="C13" s="68"/>
      <c r="D13" s="68"/>
      <c r="E13" s="111"/>
      <c r="F13" s="111"/>
      <c r="G13" s="111"/>
      <c r="H13" s="15"/>
      <c r="I13" s="15"/>
      <c r="J13" s="15"/>
      <c r="K13" s="14"/>
    </row>
    <row r="14" s="12" customFormat="1" ht="20.25" customHeight="1" spans="1:11">
      <c r="A14" s="14"/>
      <c r="B14" s="110"/>
      <c r="C14" s="68"/>
      <c r="D14" s="68"/>
      <c r="E14" s="111"/>
      <c r="F14" s="111"/>
      <c r="G14" s="111"/>
      <c r="H14" s="15"/>
      <c r="I14" s="15"/>
      <c r="J14" s="15"/>
      <c r="K14" s="14"/>
    </row>
    <row r="15" s="12" customFormat="1" ht="20.25" customHeight="1" spans="1:11">
      <c r="A15" s="14"/>
      <c r="B15" s="110"/>
      <c r="C15" s="68"/>
      <c r="D15" s="68"/>
      <c r="E15" s="111"/>
      <c r="F15" s="111"/>
      <c r="G15" s="111"/>
      <c r="H15" s="15"/>
      <c r="I15" s="15"/>
      <c r="J15" s="15"/>
      <c r="K15" s="14"/>
    </row>
    <row r="16" s="12" customFormat="1" ht="20.25" customHeight="1" spans="1:11">
      <c r="A16" s="14"/>
      <c r="B16" s="110"/>
      <c r="C16" s="68"/>
      <c r="D16" s="68"/>
      <c r="E16" s="111"/>
      <c r="F16" s="111"/>
      <c r="G16" s="111"/>
      <c r="H16" s="15"/>
      <c r="I16" s="15"/>
      <c r="J16" s="15"/>
      <c r="K16" s="14"/>
    </row>
    <row r="17" s="12" customFormat="1" ht="20.25" customHeight="1" spans="1:11">
      <c r="A17" s="14"/>
      <c r="B17" s="110"/>
      <c r="C17" s="68"/>
      <c r="D17" s="68"/>
      <c r="E17" s="111"/>
      <c r="F17" s="111"/>
      <c r="G17" s="111"/>
      <c r="H17" s="15"/>
      <c r="I17" s="15"/>
      <c r="J17" s="15"/>
      <c r="K17" s="14"/>
    </row>
    <row r="18" s="12" customFormat="1" ht="20.25" customHeight="1" spans="1:11">
      <c r="A18" s="76" t="s">
        <v>180</v>
      </c>
      <c r="B18" s="77"/>
      <c r="C18" s="68"/>
      <c r="D18" s="68"/>
      <c r="E18" s="111"/>
      <c r="F18" s="111"/>
      <c r="G18" s="111"/>
      <c r="H18" s="15"/>
      <c r="I18" s="15"/>
      <c r="J18" s="15"/>
      <c r="K18" s="14"/>
    </row>
    <row r="19" s="12" customFormat="1" ht="20.25" customHeight="1" spans="1:11">
      <c r="A19" s="46" t="e">
        <f>#REF!</f>
        <v>#REF!</v>
      </c>
      <c r="B19" s="47"/>
      <c r="C19" s="46"/>
      <c r="D19" s="26"/>
      <c r="E19" s="47"/>
      <c r="F19" s="47"/>
      <c r="H19" s="98" t="e">
        <f>#REF!</f>
        <v>#REF!</v>
      </c>
      <c r="I19" s="48"/>
      <c r="J19" s="133"/>
      <c r="K19" s="47"/>
    </row>
    <row r="20" s="12" customFormat="1" ht="20.25" customHeight="1" spans="1:11">
      <c r="A20" s="16" t="e">
        <f>#REF!</f>
        <v>#REF!</v>
      </c>
      <c r="B20" s="16"/>
      <c r="C20" s="1"/>
      <c r="D20" s="1"/>
      <c r="E20" s="98"/>
      <c r="F20" s="98"/>
      <c r="G20" s="98"/>
      <c r="H20" s="99"/>
      <c r="I20" s="19"/>
      <c r="J20" s="19"/>
      <c r="K20" s="16"/>
    </row>
    <row r="21" s="12" customFormat="1" ht="20.25" customHeight="1" spans="1:11">
      <c r="A21" s="16"/>
      <c r="B21" s="16"/>
      <c r="C21" s="1"/>
      <c r="D21" s="1"/>
      <c r="E21" s="98"/>
      <c r="F21" s="98"/>
      <c r="G21" s="98"/>
      <c r="H21" s="99"/>
      <c r="I21" s="19"/>
      <c r="J21" s="19"/>
      <c r="K21" s="16"/>
    </row>
    <row r="22" ht="18" customHeight="1"/>
    <row r="23" ht="18" customHeight="1"/>
    <row r="24" ht="18" customHeight="1"/>
    <row r="25" s="58" customFormat="1" ht="18" customHeight="1" spans="1:11">
      <c r="A25" s="2"/>
      <c r="B25" s="2"/>
      <c r="C25" s="95"/>
      <c r="D25" s="95"/>
      <c r="E25" s="96"/>
      <c r="F25" s="96"/>
      <c r="G25" s="96"/>
      <c r="H25" s="97"/>
      <c r="I25" s="4"/>
      <c r="J25" s="4"/>
      <c r="K25" s="2"/>
    </row>
  </sheetData>
  <mergeCells count="2">
    <mergeCell ref="A1:K1"/>
    <mergeCell ref="A18:B18"/>
  </mergeCells>
  <printOptions horizontalCentered="1" verticalCentered="1"/>
  <pageMargins left="0.236220472440945" right="0.196850393700787" top="1.65354330708661" bottom="0.826771653543307" header="1.04" footer="0.31496062992126"/>
  <pageSetup paperSize="9" orientation="landscape" horizontalDpi="180" verticalDpi="180"/>
  <headerFooter alignWithMargins="0" scaleWithDoc="0">
    <oddHeader>&amp;C&amp;"宋体,加粗"&amp;22&amp;A评估明细表&amp;R
&amp;"宋体,常规"表&amp;"Times New Roman,常规"  &amp;"宋体,常规"6 &amp;"Times New Roman,常规"- 1
</oddHeader>
  </headerFooter>
  <colBreaks count="1" manualBreakCount="1">
    <brk id="11" max="65535" man="1"/>
  </colBreaks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M30"/>
  <sheetViews>
    <sheetView showGridLines="0" zoomScaleSheetLayoutView="60" workbookViewId="0">
      <selection activeCell="L6" sqref="L6"/>
    </sheetView>
  </sheetViews>
  <sheetFormatPr defaultColWidth="9" defaultRowHeight="15"/>
  <cols>
    <col min="1" max="1" width="5.625" style="2" customWidth="1"/>
    <col min="2" max="2" width="28.625" style="2" customWidth="1"/>
    <col min="3" max="3" width="10.125" style="60" customWidth="1"/>
    <col min="4" max="4" width="10" style="60" customWidth="1"/>
    <col min="5" max="5" width="10.125" style="59" customWidth="1"/>
    <col min="6" max="6" width="14.625" style="59" customWidth="1"/>
    <col min="7" max="7" width="14.625" style="61" customWidth="1"/>
    <col min="8" max="9" width="14.625" style="2" customWidth="1"/>
    <col min="10" max="11" width="9" style="2" hidden="1" customWidth="1"/>
    <col min="12" max="16384" width="9" style="5"/>
  </cols>
  <sheetData>
    <row r="1" s="12" customFormat="1" ht="20.25" customHeight="1" spans="1:11">
      <c r="A1" s="16"/>
      <c r="B1" s="112" t="e">
        <f>#REF!</f>
        <v>#REF!</v>
      </c>
      <c r="C1" s="112"/>
      <c r="D1" s="112"/>
      <c r="E1" s="112"/>
      <c r="F1" s="112"/>
      <c r="G1" s="112"/>
      <c r="H1" s="112"/>
      <c r="I1" s="112"/>
      <c r="J1" s="16"/>
      <c r="K1" s="16"/>
    </row>
    <row r="2" s="16" customFormat="1" ht="20.25" customHeight="1" spans="1:12">
      <c r="A2" s="7" t="e">
        <f>#REF!</f>
        <v>#REF!</v>
      </c>
      <c r="B2" s="8"/>
      <c r="C2" s="1"/>
      <c r="D2" s="1"/>
      <c r="E2" s="88"/>
      <c r="F2" s="64"/>
      <c r="H2" s="113" t="e">
        <f>#REF!</f>
        <v>#REF!</v>
      </c>
      <c r="I2" s="113"/>
      <c r="J2" s="113"/>
      <c r="K2" s="113"/>
      <c r="L2" s="113"/>
    </row>
    <row r="3" s="25" customFormat="1" ht="20.25" customHeight="1" spans="1:10">
      <c r="A3" s="114" t="s">
        <v>28</v>
      </c>
      <c r="B3" s="114" t="s">
        <v>1194</v>
      </c>
      <c r="C3" s="115" t="s">
        <v>351</v>
      </c>
      <c r="D3" s="115" t="s">
        <v>216</v>
      </c>
      <c r="E3" s="116" t="s">
        <v>352</v>
      </c>
      <c r="F3" s="116" t="s">
        <v>1195</v>
      </c>
      <c r="G3" s="117" t="s">
        <v>7</v>
      </c>
      <c r="H3" s="114" t="s">
        <v>143</v>
      </c>
      <c r="I3" s="114" t="s">
        <v>168</v>
      </c>
      <c r="J3" s="114"/>
    </row>
    <row r="4" s="75" customFormat="1" ht="20.25" customHeight="1" spans="3:13">
      <c r="C4" s="118"/>
      <c r="D4" s="118"/>
      <c r="E4" s="119"/>
      <c r="F4" s="119"/>
      <c r="G4" s="120"/>
      <c r="K4" s="126"/>
      <c r="L4" s="12"/>
      <c r="M4" s="12"/>
    </row>
    <row r="5" s="75" customFormat="1" ht="20.25" customHeight="1" spans="3:13">
      <c r="C5" s="118"/>
      <c r="D5" s="118"/>
      <c r="E5" s="119"/>
      <c r="F5" s="119"/>
      <c r="G5" s="120"/>
      <c r="K5" s="126"/>
      <c r="L5" s="12"/>
      <c r="M5" s="12"/>
    </row>
    <row r="6" s="75" customFormat="1" ht="20.25" customHeight="1" spans="1:13">
      <c r="A6" s="14"/>
      <c r="B6" s="69"/>
      <c r="C6" s="69"/>
      <c r="D6" s="69"/>
      <c r="E6" s="73"/>
      <c r="F6" s="73"/>
      <c r="G6" s="121"/>
      <c r="H6" s="121"/>
      <c r="I6" s="14"/>
      <c r="K6" s="126"/>
      <c r="L6" s="12"/>
      <c r="M6" s="12"/>
    </row>
    <row r="7" s="12" customFormat="1" ht="20.25" customHeight="1" spans="1:11">
      <c r="A7" s="122"/>
      <c r="B7" s="123"/>
      <c r="C7" s="123"/>
      <c r="D7" s="123"/>
      <c r="E7" s="124"/>
      <c r="F7" s="124"/>
      <c r="G7" s="125"/>
      <c r="H7" s="125"/>
      <c r="I7" s="125"/>
      <c r="J7" s="127"/>
      <c r="K7" s="127"/>
    </row>
    <row r="8" s="12" customFormat="1" ht="20.25" customHeight="1" spans="1:11">
      <c r="A8" s="14"/>
      <c r="B8" s="69"/>
      <c r="C8" s="69"/>
      <c r="D8" s="69"/>
      <c r="E8" s="73"/>
      <c r="F8" s="73"/>
      <c r="G8" s="121"/>
      <c r="H8" s="121"/>
      <c r="I8" s="121"/>
      <c r="J8" s="75"/>
      <c r="K8" s="75"/>
    </row>
    <row r="9" s="12" customFormat="1" ht="20.25" customHeight="1" spans="1:11">
      <c r="A9" s="14"/>
      <c r="B9" s="69"/>
      <c r="C9" s="69"/>
      <c r="D9" s="69"/>
      <c r="E9" s="73"/>
      <c r="F9" s="73"/>
      <c r="G9" s="121"/>
      <c r="H9" s="121"/>
      <c r="I9" s="121"/>
      <c r="J9" s="75"/>
      <c r="K9" s="75"/>
    </row>
    <row r="10" s="12" customFormat="1" ht="20.25" customHeight="1" spans="1:11">
      <c r="A10" s="14"/>
      <c r="B10" s="69"/>
      <c r="C10" s="69"/>
      <c r="D10" s="69"/>
      <c r="E10" s="73"/>
      <c r="F10" s="73"/>
      <c r="G10" s="121"/>
      <c r="H10" s="121"/>
      <c r="I10" s="121"/>
      <c r="J10" s="75"/>
      <c r="K10" s="75"/>
    </row>
    <row r="11" s="12" customFormat="1" ht="20.25" customHeight="1" spans="1:11">
      <c r="A11" s="14"/>
      <c r="B11" s="69"/>
      <c r="C11" s="69"/>
      <c r="D11" s="69"/>
      <c r="E11" s="73"/>
      <c r="F11" s="73"/>
      <c r="G11" s="121"/>
      <c r="H11" s="121"/>
      <c r="I11" s="121"/>
      <c r="J11" s="75"/>
      <c r="K11" s="75"/>
    </row>
    <row r="12" s="12" customFormat="1" ht="20.25" customHeight="1" spans="1:11">
      <c r="A12" s="14"/>
      <c r="B12" s="69"/>
      <c r="C12" s="69"/>
      <c r="D12" s="69"/>
      <c r="E12" s="73"/>
      <c r="F12" s="73"/>
      <c r="G12" s="121"/>
      <c r="H12" s="121"/>
      <c r="I12" s="121"/>
      <c r="J12" s="75"/>
      <c r="K12" s="75"/>
    </row>
    <row r="13" s="12" customFormat="1" ht="20.25" customHeight="1" spans="1:11">
      <c r="A13" s="14"/>
      <c r="B13" s="69"/>
      <c r="C13" s="69"/>
      <c r="D13" s="69"/>
      <c r="E13" s="73"/>
      <c r="F13" s="73"/>
      <c r="G13" s="121"/>
      <c r="H13" s="121"/>
      <c r="I13" s="121"/>
      <c r="J13" s="75"/>
      <c r="K13" s="75"/>
    </row>
    <row r="14" s="12" customFormat="1" ht="20.25" customHeight="1" spans="1:11">
      <c r="A14" s="14"/>
      <c r="B14" s="69"/>
      <c r="C14" s="69"/>
      <c r="D14" s="69"/>
      <c r="E14" s="73"/>
      <c r="F14" s="73"/>
      <c r="G14" s="121"/>
      <c r="H14" s="121"/>
      <c r="I14" s="121"/>
      <c r="J14" s="75"/>
      <c r="K14" s="75"/>
    </row>
    <row r="15" s="12" customFormat="1" ht="20.25" customHeight="1" spans="1:11">
      <c r="A15" s="14"/>
      <c r="B15" s="69"/>
      <c r="C15" s="69"/>
      <c r="D15" s="69"/>
      <c r="E15" s="73"/>
      <c r="F15" s="73"/>
      <c r="G15" s="121"/>
      <c r="H15" s="121"/>
      <c r="I15" s="121"/>
      <c r="J15" s="75"/>
      <c r="K15" s="75"/>
    </row>
    <row r="16" s="12" customFormat="1" ht="20.25" customHeight="1" spans="1:11">
      <c r="A16" s="14"/>
      <c r="B16" s="69"/>
      <c r="C16" s="69"/>
      <c r="D16" s="69"/>
      <c r="E16" s="73"/>
      <c r="F16" s="73"/>
      <c r="G16" s="121"/>
      <c r="H16" s="121"/>
      <c r="I16" s="121"/>
      <c r="J16" s="75"/>
      <c r="K16" s="75"/>
    </row>
    <row r="17" s="12" customFormat="1" ht="20.25" customHeight="1" spans="1:11">
      <c r="A17" s="14"/>
      <c r="B17" s="69"/>
      <c r="C17" s="69"/>
      <c r="D17" s="69"/>
      <c r="E17" s="73"/>
      <c r="F17" s="73"/>
      <c r="G17" s="121"/>
      <c r="H17" s="121"/>
      <c r="I17" s="121"/>
      <c r="J17" s="75"/>
      <c r="K17" s="75"/>
    </row>
    <row r="18" s="12" customFormat="1" ht="20.25" customHeight="1" spans="1:11">
      <c r="A18" s="14"/>
      <c r="B18" s="69"/>
      <c r="C18" s="69"/>
      <c r="D18" s="69"/>
      <c r="E18" s="73"/>
      <c r="F18" s="73"/>
      <c r="G18" s="121" t="s">
        <v>167</v>
      </c>
      <c r="H18" s="121"/>
      <c r="I18" s="121"/>
      <c r="J18" s="75"/>
      <c r="K18" s="75"/>
    </row>
    <row r="19" s="12" customFormat="1" ht="20.25" customHeight="1" spans="1:11">
      <c r="A19" s="14"/>
      <c r="B19" s="69"/>
      <c r="C19" s="69"/>
      <c r="D19" s="69"/>
      <c r="E19" s="73"/>
      <c r="F19" s="73"/>
      <c r="G19" s="121"/>
      <c r="H19" s="121"/>
      <c r="I19" s="121"/>
      <c r="J19" s="75"/>
      <c r="K19" s="75"/>
    </row>
    <row r="20" s="26" customFormat="1" ht="20.25" customHeight="1" spans="1:9">
      <c r="A20" s="46" t="e">
        <f>#REF!</f>
        <v>#REF!</v>
      </c>
      <c r="B20" s="47"/>
      <c r="C20" s="46"/>
      <c r="E20" s="47"/>
      <c r="G20" s="26" t="e">
        <f>#REF!</f>
        <v>#REF!</v>
      </c>
      <c r="H20" s="48"/>
      <c r="I20" s="47"/>
    </row>
    <row r="21" s="26" customFormat="1" ht="20.25" customHeight="1" spans="1:10">
      <c r="A21" s="46" t="e">
        <f>#REF!</f>
        <v>#REF!</v>
      </c>
      <c r="B21" s="46"/>
      <c r="C21" s="78"/>
      <c r="D21" s="78"/>
      <c r="E21" s="47"/>
      <c r="F21" s="47"/>
      <c r="G21" s="46"/>
      <c r="H21" s="94"/>
      <c r="I21" s="48"/>
      <c r="J21" s="47"/>
    </row>
    <row r="22" s="58" customFormat="1" ht="20.25" customHeight="1" spans="1:10">
      <c r="A22" s="80"/>
      <c r="B22" s="81"/>
      <c r="C22" s="83"/>
      <c r="D22" s="83"/>
      <c r="E22" s="82"/>
      <c r="F22" s="82"/>
      <c r="G22" s="81"/>
      <c r="H22" s="85"/>
      <c r="I22" s="84"/>
      <c r="J22" s="82"/>
    </row>
    <row r="23" s="58" customFormat="1" ht="20.25" customHeight="1" spans="1:10">
      <c r="A23" s="80"/>
      <c r="B23" s="81"/>
      <c r="C23" s="83"/>
      <c r="D23" s="83"/>
      <c r="E23" s="82"/>
      <c r="F23" s="82"/>
      <c r="G23" s="81"/>
      <c r="H23" s="85"/>
      <c r="I23" s="84"/>
      <c r="J23" s="82"/>
    </row>
    <row r="24" s="58" customFormat="1" spans="1:10">
      <c r="A24" s="80"/>
      <c r="B24" s="81"/>
      <c r="C24" s="83"/>
      <c r="D24" s="83"/>
      <c r="E24" s="82"/>
      <c r="F24" s="82"/>
      <c r="G24" s="81"/>
      <c r="H24" s="85"/>
      <c r="I24" s="84"/>
      <c r="J24" s="82"/>
    </row>
    <row r="25" s="58" customFormat="1" spans="1:10">
      <c r="A25" s="80"/>
      <c r="B25" s="81"/>
      <c r="C25" s="83"/>
      <c r="D25" s="83"/>
      <c r="E25" s="82"/>
      <c r="F25" s="82"/>
      <c r="G25" s="81"/>
      <c r="H25" s="85"/>
      <c r="I25" s="84"/>
      <c r="J25" s="82"/>
    </row>
    <row r="26" s="58" customFormat="1" spans="1:10">
      <c r="A26" s="80"/>
      <c r="B26" s="81"/>
      <c r="C26" s="83"/>
      <c r="D26" s="83"/>
      <c r="E26" s="82"/>
      <c r="F26" s="82"/>
      <c r="G26" s="81"/>
      <c r="H26" s="85"/>
      <c r="I26" s="84"/>
      <c r="J26" s="82"/>
    </row>
    <row r="27" s="58" customFormat="1" spans="1:10">
      <c r="A27" s="80"/>
      <c r="B27" s="81"/>
      <c r="C27" s="83"/>
      <c r="D27" s="83"/>
      <c r="E27" s="82"/>
      <c r="F27" s="82"/>
      <c r="G27" s="81"/>
      <c r="H27" s="85"/>
      <c r="I27" s="84"/>
      <c r="J27" s="82"/>
    </row>
    <row r="28" s="58" customFormat="1" spans="1:10">
      <c r="A28" s="80"/>
      <c r="B28" s="81"/>
      <c r="C28" s="83"/>
      <c r="D28" s="83"/>
      <c r="E28" s="82"/>
      <c r="F28" s="82"/>
      <c r="G28" s="81"/>
      <c r="H28" s="85"/>
      <c r="I28" s="84"/>
      <c r="J28" s="82"/>
    </row>
    <row r="29" s="58" customFormat="1" spans="1:10">
      <c r="A29" s="80"/>
      <c r="B29" s="81"/>
      <c r="C29" s="83"/>
      <c r="D29" s="83"/>
      <c r="E29" s="82"/>
      <c r="F29" s="82"/>
      <c r="G29" s="81"/>
      <c r="H29" s="85"/>
      <c r="I29" s="84"/>
      <c r="J29" s="82"/>
    </row>
    <row r="30" s="58" customFormat="1" spans="1:10">
      <c r="A30" s="80"/>
      <c r="B30" s="81"/>
      <c r="C30" s="83"/>
      <c r="D30" s="83"/>
      <c r="E30" s="82"/>
      <c r="F30" s="82"/>
      <c r="G30" s="81"/>
      <c r="H30" s="85"/>
      <c r="I30" s="84"/>
      <c r="J30" s="82"/>
    </row>
  </sheetData>
  <mergeCells count="2">
    <mergeCell ref="B1:I1"/>
    <mergeCell ref="H2:L2"/>
  </mergeCells>
  <printOptions horizontalCentered="1" verticalCentered="1"/>
  <pageMargins left="0.31496062992126" right="0.31496062992126" top="0.984251968503937" bottom="0.433070866141732" header="0.984251968503937" footer="0.31496062992126"/>
  <pageSetup paperSize="9" orientation="landscape" horizontalDpi="180" verticalDpi="180"/>
  <headerFooter alignWithMargins="0" scaleWithDoc="0">
    <oddHeader>&amp;C&amp;"宋体,加粗"&amp;22&amp;A评估明细表&amp;R
&amp;"宋体,常规"表&amp;"Times New Roman,常规" &amp;"宋体,常规"6 - &amp;"Times New Roman,常规"2
</oddHeader>
  </headerFooter>
  <colBreaks count="1" manualBreakCount="1">
    <brk id="11" max="65535" man="1"/>
  </colBreaks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24"/>
  <sheetViews>
    <sheetView showGridLines="0" zoomScaleSheetLayoutView="60" workbookViewId="0">
      <selection activeCell="K4" sqref="K4"/>
    </sheetView>
  </sheetViews>
  <sheetFormatPr defaultColWidth="9" defaultRowHeight="15"/>
  <cols>
    <col min="1" max="1" width="5.625" style="2" customWidth="1"/>
    <col min="2" max="2" width="28.625" style="2" customWidth="1"/>
    <col min="3" max="4" width="12.625" style="95" customWidth="1"/>
    <col min="5" max="5" width="12.625" style="96" customWidth="1"/>
    <col min="6" max="6" width="12.375" style="96" customWidth="1"/>
    <col min="7" max="7" width="12.625" style="97" customWidth="1"/>
    <col min="8" max="8" width="12.625" style="4" customWidth="1"/>
    <col min="9" max="9" width="12.625" style="2" customWidth="1"/>
    <col min="10" max="16384" width="9" style="5"/>
  </cols>
  <sheetData>
    <row r="1" s="12" customFormat="1" ht="20.25" customHeight="1" spans="1:9">
      <c r="A1" s="16"/>
      <c r="B1" s="16"/>
      <c r="C1" s="1"/>
      <c r="D1" s="1" t="e">
        <f>#REF!</f>
        <v>#REF!</v>
      </c>
      <c r="E1" s="98"/>
      <c r="F1" s="98"/>
      <c r="G1" s="99"/>
      <c r="H1" s="19"/>
      <c r="I1" s="16" t="s">
        <v>1196</v>
      </c>
    </row>
    <row r="2" s="16" customFormat="1" ht="20.25" customHeight="1" spans="1:9">
      <c r="A2" s="7" t="e">
        <f>#REF!</f>
        <v>#REF!</v>
      </c>
      <c r="B2" s="8"/>
      <c r="C2" s="1"/>
      <c r="D2" s="1"/>
      <c r="E2" s="64"/>
      <c r="H2" s="100"/>
      <c r="I2" s="66" t="e">
        <f>#REF!</f>
        <v>#REF!</v>
      </c>
    </row>
    <row r="3" s="62" customFormat="1" ht="20.25" customHeight="1" spans="1:9">
      <c r="A3" s="101" t="s">
        <v>28</v>
      </c>
      <c r="B3" s="101" t="s">
        <v>1158</v>
      </c>
      <c r="C3" s="101" t="s">
        <v>216</v>
      </c>
      <c r="D3" s="101" t="s">
        <v>215</v>
      </c>
      <c r="E3" s="102" t="s">
        <v>186</v>
      </c>
      <c r="F3" s="103"/>
      <c r="G3" s="104"/>
      <c r="H3" s="105" t="s">
        <v>143</v>
      </c>
      <c r="I3" s="101" t="s">
        <v>168</v>
      </c>
    </row>
    <row r="4" s="62" customFormat="1" ht="40.5" customHeight="1" spans="1:9">
      <c r="A4" s="106"/>
      <c r="B4" s="106"/>
      <c r="C4" s="106"/>
      <c r="D4" s="106"/>
      <c r="E4" s="107" t="s">
        <v>1197</v>
      </c>
      <c r="F4" s="107" t="s">
        <v>1198</v>
      </c>
      <c r="G4" s="108" t="s">
        <v>682</v>
      </c>
      <c r="H4" s="109"/>
      <c r="I4" s="106"/>
    </row>
    <row r="5" s="12" customFormat="1" ht="20.25" customHeight="1" spans="1:9">
      <c r="A5" s="14"/>
      <c r="B5" s="110"/>
      <c r="C5" s="68"/>
      <c r="D5" s="68"/>
      <c r="E5" s="111"/>
      <c r="F5" s="111"/>
      <c r="G5" s="15"/>
      <c r="H5" s="15"/>
      <c r="I5" s="14"/>
    </row>
    <row r="6" s="12" customFormat="1" ht="20.25" customHeight="1" spans="1:9">
      <c r="A6" s="14"/>
      <c r="B6" s="110"/>
      <c r="C6" s="68"/>
      <c r="D6" s="68"/>
      <c r="E6" s="111"/>
      <c r="F6" s="111"/>
      <c r="G6" s="15"/>
      <c r="H6" s="15"/>
      <c r="I6" s="14"/>
    </row>
    <row r="7" s="12" customFormat="1" ht="20.25" customHeight="1" spans="1:9">
      <c r="A7" s="14"/>
      <c r="B7" s="110"/>
      <c r="C7" s="68"/>
      <c r="D7" s="68"/>
      <c r="E7" s="111"/>
      <c r="F7" s="111"/>
      <c r="G7" s="15"/>
      <c r="H7" s="15"/>
      <c r="I7" s="14"/>
    </row>
    <row r="8" s="12" customFormat="1" ht="20.25" customHeight="1" spans="1:9">
      <c r="A8" s="14"/>
      <c r="B8" s="110"/>
      <c r="C8" s="68"/>
      <c r="D8" s="68"/>
      <c r="E8" s="111"/>
      <c r="F8" s="111"/>
      <c r="G8" s="15"/>
      <c r="H8" s="15"/>
      <c r="I8" s="14"/>
    </row>
    <row r="9" s="12" customFormat="1" ht="20.25" customHeight="1" spans="1:9">
      <c r="A9" s="14"/>
      <c r="B9" s="110"/>
      <c r="C9" s="68"/>
      <c r="D9" s="68"/>
      <c r="E9" s="111"/>
      <c r="F9" s="111"/>
      <c r="G9" s="15"/>
      <c r="H9" s="15"/>
      <c r="I9" s="14"/>
    </row>
    <row r="10" s="12" customFormat="1" ht="20.25" customHeight="1" spans="1:9">
      <c r="A10" s="14"/>
      <c r="B10" s="110"/>
      <c r="C10" s="68"/>
      <c r="D10" s="68"/>
      <c r="E10" s="111"/>
      <c r="F10" s="111"/>
      <c r="G10" s="15"/>
      <c r="H10" s="15"/>
      <c r="I10" s="14"/>
    </row>
    <row r="11" s="12" customFormat="1" ht="20.25" customHeight="1" spans="1:9">
      <c r="A11" s="14"/>
      <c r="B11" s="110"/>
      <c r="C11" s="68" t="s">
        <v>167</v>
      </c>
      <c r="D11" s="68"/>
      <c r="E11" s="111"/>
      <c r="F11" s="111"/>
      <c r="G11" s="15"/>
      <c r="H11" s="15"/>
      <c r="I11" s="14"/>
    </row>
    <row r="12" s="12" customFormat="1" ht="20.25" customHeight="1" spans="1:9">
      <c r="A12" s="14"/>
      <c r="B12" s="110"/>
      <c r="C12" s="110"/>
      <c r="D12" s="110"/>
      <c r="E12" s="111"/>
      <c r="F12" s="111"/>
      <c r="G12" s="15"/>
      <c r="H12" s="15"/>
      <c r="I12" s="14"/>
    </row>
    <row r="13" s="12" customFormat="1" ht="20.25" customHeight="1" spans="1:9">
      <c r="A13" s="14"/>
      <c r="B13" s="110"/>
      <c r="C13" s="68" t="s">
        <v>167</v>
      </c>
      <c r="D13" s="68"/>
      <c r="E13" s="111"/>
      <c r="F13" s="111"/>
      <c r="G13" s="15"/>
      <c r="H13" s="15"/>
      <c r="I13" s="14"/>
    </row>
    <row r="14" s="12" customFormat="1" ht="20.25" customHeight="1" spans="1:9">
      <c r="A14" s="14"/>
      <c r="B14" s="110"/>
      <c r="C14" s="68"/>
      <c r="D14" s="68"/>
      <c r="E14" s="111"/>
      <c r="F14" s="111"/>
      <c r="G14" s="15"/>
      <c r="H14" s="15"/>
      <c r="I14" s="14"/>
    </row>
    <row r="15" s="12" customFormat="1" ht="20.25" customHeight="1" spans="1:9">
      <c r="A15" s="14"/>
      <c r="B15" s="110"/>
      <c r="C15" s="68"/>
      <c r="D15" s="68"/>
      <c r="E15" s="111"/>
      <c r="F15" s="111"/>
      <c r="G15" s="15"/>
      <c r="H15" s="15"/>
      <c r="I15" s="14"/>
    </row>
    <row r="16" s="12" customFormat="1" ht="20.25" customHeight="1" spans="1:9">
      <c r="A16" s="14"/>
      <c r="B16" s="110"/>
      <c r="C16" s="68"/>
      <c r="D16" s="68"/>
      <c r="E16" s="111"/>
      <c r="F16" s="111"/>
      <c r="G16" s="15"/>
      <c r="H16" s="15"/>
      <c r="I16" s="14"/>
    </row>
    <row r="17" s="12" customFormat="1" ht="20.25" customHeight="1" spans="1:9">
      <c r="A17" s="14"/>
      <c r="B17" s="110"/>
      <c r="C17" s="68"/>
      <c r="D17" s="68"/>
      <c r="E17" s="111"/>
      <c r="F17" s="111"/>
      <c r="G17" s="15"/>
      <c r="H17" s="15"/>
      <c r="I17" s="14"/>
    </row>
    <row r="18" s="12" customFormat="1" ht="20.25" customHeight="1" spans="1:9">
      <c r="A18" s="14"/>
      <c r="B18" s="110"/>
      <c r="C18" s="68"/>
      <c r="D18" s="68"/>
      <c r="E18" s="111"/>
      <c r="F18" s="111"/>
      <c r="G18" s="15"/>
      <c r="H18" s="15"/>
      <c r="I18" s="14"/>
    </row>
    <row r="19" s="12" customFormat="1" ht="20.25" customHeight="1" spans="1:9">
      <c r="A19" s="76" t="s">
        <v>211</v>
      </c>
      <c r="B19" s="77"/>
      <c r="C19" s="68"/>
      <c r="D19" s="68"/>
      <c r="E19" s="111"/>
      <c r="F19" s="111"/>
      <c r="G19" s="15"/>
      <c r="H19" s="15"/>
      <c r="I19" s="14"/>
    </row>
    <row r="20" s="26" customFormat="1" ht="20.25" customHeight="1" spans="1:8">
      <c r="A20" s="46" t="e">
        <f>#REF!</f>
        <v>#REF!</v>
      </c>
      <c r="B20" s="47"/>
      <c r="C20" s="46"/>
      <c r="F20" s="26" t="e">
        <f>#REF!</f>
        <v>#REF!</v>
      </c>
      <c r="G20" s="47"/>
      <c r="H20" s="48"/>
    </row>
    <row r="21" s="12" customFormat="1" ht="20.25" customHeight="1" spans="1:9">
      <c r="A21" s="16" t="e">
        <f>#REF!</f>
        <v>#REF!</v>
      </c>
      <c r="B21" s="16"/>
      <c r="C21" s="1"/>
      <c r="D21" s="1"/>
      <c r="E21" s="98"/>
      <c r="F21" s="98"/>
      <c r="G21" s="99"/>
      <c r="H21" s="19"/>
      <c r="I21" s="16"/>
    </row>
    <row r="22" s="12" customFormat="1" ht="20.25" customHeight="1" spans="1:9">
      <c r="A22" s="16"/>
      <c r="B22" s="16"/>
      <c r="C22" s="1"/>
      <c r="D22" s="1"/>
      <c r="E22" s="98"/>
      <c r="F22" s="98"/>
      <c r="G22" s="99"/>
      <c r="H22" s="19"/>
      <c r="I22" s="16"/>
    </row>
    <row r="23" ht="20.25" customHeight="1"/>
    <row r="24" ht="20.25" customHeight="1"/>
  </sheetData>
  <mergeCells count="8">
    <mergeCell ref="E3:G3"/>
    <mergeCell ref="A19:B19"/>
    <mergeCell ref="A3:A4"/>
    <mergeCell ref="B3:B4"/>
    <mergeCell ref="C3:C4"/>
    <mergeCell ref="D3:D4"/>
    <mergeCell ref="H3:H4"/>
    <mergeCell ref="I3:I4"/>
  </mergeCells>
  <printOptions horizontalCentered="1"/>
  <pageMargins left="0.236220472440945" right="0.236220472440945" top="1.33858267716535" bottom="0.826771653543307" header="0.905511811023622" footer="0.31496062992126"/>
  <pageSetup paperSize="9" orientation="landscape" horizontalDpi="180" verticalDpi="180"/>
  <headerFooter alignWithMargins="0" scaleWithDoc="0">
    <oddHeader>&amp;C&amp;"宋体,加粗"&amp;22&amp;A评估明细表&amp;R
&amp;"宋体,常规"表&amp;"Times New Roman,常规" 6 &amp;"宋体,常规"- 3&amp;"Times New Roman,常规"
</oddHeader>
  </headerFooter>
  <colBreaks count="1" manualBreakCount="1">
    <brk id="9" max="6553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L21"/>
  <sheetViews>
    <sheetView showGridLines="0" zoomScaleSheetLayoutView="60" workbookViewId="0">
      <pane xSplit="2" ySplit="3" topLeftCell="C4" activePane="bottomRight" state="frozenSplit"/>
      <selection/>
      <selection pane="topRight"/>
      <selection pane="bottomLeft"/>
      <selection pane="bottomRight" activeCell="A16" sqref="A16:B16"/>
    </sheetView>
  </sheetViews>
  <sheetFormatPr defaultColWidth="9" defaultRowHeight="15.75"/>
  <cols>
    <col min="1" max="1" width="4.125" customWidth="1"/>
    <col min="2" max="2" width="19.875" customWidth="1"/>
    <col min="3" max="3" width="11.875" style="359" customWidth="1"/>
    <col min="4" max="4" width="9.375" customWidth="1"/>
    <col min="5" max="5" width="6.5" customWidth="1"/>
    <col min="6" max="6" width="7.625" customWidth="1"/>
    <col min="7" max="10" width="12.625" style="1286" customWidth="1"/>
    <col min="11" max="11" width="8.625" style="1286" customWidth="1"/>
    <col min="12" max="12" width="6.125" customWidth="1"/>
  </cols>
  <sheetData>
    <row r="1" s="278" customFormat="1" ht="20.25" customHeight="1" spans="2:12">
      <c r="B1" s="277" t="e">
        <f>#REF!</f>
        <v>#REF!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</row>
    <row r="2" s="278" customFormat="1" ht="20.25" customHeight="1" spans="1:12">
      <c r="A2" s="1287" t="e">
        <f>#REF!</f>
        <v>#REF!</v>
      </c>
      <c r="B2" s="1288"/>
      <c r="C2" s="1288"/>
      <c r="E2" s="1764"/>
      <c r="F2" s="1764"/>
      <c r="G2" s="1292"/>
      <c r="H2" s="1323"/>
      <c r="I2" s="1292"/>
      <c r="J2" s="1767"/>
      <c r="K2" s="1767" t="e">
        <f>#REF!</f>
        <v>#REF!</v>
      </c>
      <c r="L2" s="1296"/>
    </row>
    <row r="3" s="1765" customFormat="1" ht="40.5" customHeight="1" spans="1:12">
      <c r="A3" s="1308" t="s">
        <v>28</v>
      </c>
      <c r="B3" s="1308" t="s">
        <v>194</v>
      </c>
      <c r="C3" s="1310" t="s">
        <v>195</v>
      </c>
      <c r="D3" s="1308" t="s">
        <v>196</v>
      </c>
      <c r="E3" s="1308" t="s">
        <v>197</v>
      </c>
      <c r="F3" s="1308" t="s">
        <v>198</v>
      </c>
      <c r="G3" s="1766" t="s">
        <v>7</v>
      </c>
      <c r="H3" s="1766" t="s">
        <v>199</v>
      </c>
      <c r="I3" s="1766" t="s">
        <v>143</v>
      </c>
      <c r="J3" s="1766" t="s">
        <v>9</v>
      </c>
      <c r="K3" s="1766" t="s">
        <v>30</v>
      </c>
      <c r="L3" s="1308" t="s">
        <v>168</v>
      </c>
    </row>
    <row r="4" s="301" customFormat="1" ht="20.25" customHeight="1" spans="1:12">
      <c r="A4" s="271"/>
      <c r="B4" s="369"/>
      <c r="C4" s="369"/>
      <c r="D4" s="369"/>
      <c r="E4" s="369"/>
      <c r="F4" s="369"/>
      <c r="G4" s="369"/>
      <c r="H4" s="369"/>
      <c r="I4" s="369"/>
      <c r="J4" s="369"/>
      <c r="K4" s="369"/>
      <c r="L4" s="272"/>
    </row>
    <row r="5" s="301" customFormat="1" ht="20.25" customHeight="1" spans="1:12">
      <c r="A5" s="271"/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272"/>
    </row>
    <row r="6" s="301" customFormat="1" ht="20.25" customHeight="1" spans="1:12">
      <c r="A6" s="271"/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272"/>
    </row>
    <row r="7" s="301" customFormat="1" ht="20.25" customHeight="1" spans="1:12">
      <c r="A7" s="271"/>
      <c r="B7" s="369"/>
      <c r="C7" s="369"/>
      <c r="D7" s="369"/>
      <c r="E7" s="369"/>
      <c r="F7" s="369"/>
      <c r="G7" s="369"/>
      <c r="H7" s="369"/>
      <c r="I7" s="369"/>
      <c r="J7" s="369"/>
      <c r="K7" s="369"/>
      <c r="L7" s="272"/>
    </row>
    <row r="8" s="301" customFormat="1" ht="20.25" customHeight="1" spans="1:12">
      <c r="A8" s="271"/>
      <c r="B8" s="369"/>
      <c r="C8" s="369"/>
      <c r="D8" s="369"/>
      <c r="E8" s="369"/>
      <c r="F8" s="369"/>
      <c r="G8" s="369"/>
      <c r="H8" s="369"/>
      <c r="I8" s="369"/>
      <c r="J8" s="369"/>
      <c r="K8" s="369"/>
      <c r="L8" s="272"/>
    </row>
    <row r="9" s="301" customFormat="1" ht="20.25" customHeight="1" spans="1:12">
      <c r="A9" s="271"/>
      <c r="B9" s="369"/>
      <c r="C9" s="369"/>
      <c r="D9" s="369"/>
      <c r="E9" s="369"/>
      <c r="F9" s="369"/>
      <c r="G9" s="369"/>
      <c r="H9" s="369"/>
      <c r="I9" s="369"/>
      <c r="J9" s="369"/>
      <c r="K9" s="369"/>
      <c r="L9" s="272"/>
    </row>
    <row r="10" s="301" customFormat="1" ht="20.25" customHeight="1" spans="1:12">
      <c r="A10" s="271"/>
      <c r="B10" s="369"/>
      <c r="C10" s="369"/>
      <c r="D10" s="369"/>
      <c r="E10" s="369"/>
      <c r="F10" s="369"/>
      <c r="G10" s="369"/>
      <c r="H10" s="369"/>
      <c r="I10" s="369"/>
      <c r="J10" s="369"/>
      <c r="K10" s="369"/>
      <c r="L10" s="272"/>
    </row>
    <row r="11" s="301" customFormat="1" ht="20.25" customHeight="1" spans="1:12">
      <c r="A11" s="271"/>
      <c r="B11" s="369"/>
      <c r="C11" s="369"/>
      <c r="D11" s="369"/>
      <c r="E11" s="369"/>
      <c r="F11" s="369"/>
      <c r="G11" s="369"/>
      <c r="H11" s="369"/>
      <c r="I11" s="369"/>
      <c r="J11" s="369"/>
      <c r="K11" s="369"/>
      <c r="L11" s="272"/>
    </row>
    <row r="12" s="301" customFormat="1" ht="20.25" customHeight="1" spans="1:12">
      <c r="A12" s="271"/>
      <c r="B12" s="369"/>
      <c r="C12" s="369"/>
      <c r="D12" s="369"/>
      <c r="E12" s="369"/>
      <c r="F12" s="369"/>
      <c r="G12" s="369"/>
      <c r="H12" s="369"/>
      <c r="I12" s="369"/>
      <c r="J12" s="369"/>
      <c r="K12" s="369"/>
      <c r="L12" s="272"/>
    </row>
    <row r="13" s="301" customFormat="1" ht="20.25" customHeight="1" spans="1:12">
      <c r="A13" s="271"/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272"/>
    </row>
    <row r="14" s="301" customFormat="1" ht="20.25" customHeight="1" spans="1:12">
      <c r="A14" s="271"/>
      <c r="B14" s="369"/>
      <c r="C14" s="369"/>
      <c r="D14" s="369"/>
      <c r="E14" s="369"/>
      <c r="F14" s="369"/>
      <c r="G14" s="369"/>
      <c r="H14" s="369"/>
      <c r="I14" s="369"/>
      <c r="J14" s="369"/>
      <c r="K14" s="369"/>
      <c r="L14" s="272"/>
    </row>
    <row r="15" s="301" customFormat="1" ht="20.25" customHeight="1" spans="1:12">
      <c r="A15" s="271"/>
      <c r="B15" s="369"/>
      <c r="C15" s="369"/>
      <c r="D15" s="369"/>
      <c r="E15" s="369"/>
      <c r="F15" s="369"/>
      <c r="G15" s="369"/>
      <c r="H15" s="369"/>
      <c r="I15" s="369"/>
      <c r="J15" s="369"/>
      <c r="K15" s="369"/>
      <c r="L15" s="272"/>
    </row>
    <row r="16" s="1334" customFormat="1" ht="20.25" customHeight="1" spans="1:12">
      <c r="A16" s="1336" t="s">
        <v>180</v>
      </c>
      <c r="B16" s="1337"/>
      <c r="C16" s="1338"/>
      <c r="D16" s="1339"/>
      <c r="E16" s="1339"/>
      <c r="F16" s="1338"/>
      <c r="G16" s="1340"/>
      <c r="H16" s="1340"/>
      <c r="I16" s="1340"/>
      <c r="J16" s="1340"/>
      <c r="K16" s="1340"/>
      <c r="L16" s="1341"/>
    </row>
    <row r="17" s="358" customFormat="1" ht="20.25" customHeight="1" spans="1:12">
      <c r="A17" s="1332" t="e">
        <f>#REF!</f>
        <v>#REF!</v>
      </c>
      <c r="D17" s="1333"/>
      <c r="F17" s="1332"/>
      <c r="I17" s="1333" t="e">
        <f>#REF!</f>
        <v>#REF!</v>
      </c>
      <c r="J17" s="1295"/>
      <c r="K17" s="1295"/>
      <c r="L17" s="1332" t="e">
        <f>#REF!</f>
        <v>#REF!</v>
      </c>
    </row>
    <row r="18" s="278" customFormat="1" ht="20.25" customHeight="1" spans="1:11">
      <c r="A18" s="278" t="e">
        <f>#REF!</f>
        <v>#REF!</v>
      </c>
      <c r="C18" s="374"/>
      <c r="G18" s="1292"/>
      <c r="H18" s="1292"/>
      <c r="I18" s="1292"/>
      <c r="J18" s="1292"/>
      <c r="K18" s="1292"/>
    </row>
    <row r="19" ht="20.25" customHeight="1"/>
    <row r="20" ht="20.25" customHeight="1"/>
    <row r="21" ht="20.25" customHeight="1"/>
  </sheetData>
  <mergeCells count="2">
    <mergeCell ref="B1:L1"/>
    <mergeCell ref="A16:B16"/>
  </mergeCells>
  <printOptions horizontalCentered="1"/>
  <pageMargins left="0.61" right="0.590551181102362" top="1.5748031496063" bottom="0.590551181102362" header="1.06" footer="0.196850393700787"/>
  <pageSetup paperSize="9" orientation="landscape" horizontalDpi="180" verticalDpi="180"/>
  <headerFooter alignWithMargins="0" scaleWithDoc="0">
    <oddHeader>&amp;C&amp;"宋体,加粗"&amp;22&amp;A&amp;R
&amp;"宋体,常规"表&amp;"Times New Roman,常规" 3 - 2 - 1
</oddHead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29"/>
  <sheetViews>
    <sheetView showGridLines="0" zoomScaleSheetLayoutView="60" workbookViewId="0">
      <selection activeCell="F20" sqref="F20"/>
    </sheetView>
  </sheetViews>
  <sheetFormatPr defaultColWidth="9" defaultRowHeight="15"/>
  <cols>
    <col min="1" max="1" width="7.625" style="2" customWidth="1"/>
    <col min="2" max="2" width="31.625" style="2" customWidth="1"/>
    <col min="3" max="3" width="22.625" style="2" customWidth="1"/>
    <col min="4" max="4" width="11.625" style="59" customWidth="1"/>
    <col min="5" max="5" width="18.625" style="61" customWidth="1"/>
    <col min="6" max="6" width="18.625" style="2" customWidth="1"/>
    <col min="7" max="7" width="11.625" style="2" customWidth="1"/>
    <col min="8" max="9" width="9" style="2" hidden="1" customWidth="1"/>
    <col min="10" max="16384" width="9" style="5"/>
  </cols>
  <sheetData>
    <row r="1" s="40" customFormat="1" ht="20.25" customHeight="1" spans="1:8">
      <c r="A1" s="86" t="e">
        <f>#REF!</f>
        <v>#REF!</v>
      </c>
      <c r="B1" s="86"/>
      <c r="C1" s="86"/>
      <c r="D1" s="86"/>
      <c r="E1" s="86"/>
      <c r="F1" s="86"/>
      <c r="G1" s="86"/>
      <c r="H1" s="87"/>
    </row>
    <row r="2" s="2" customFormat="1" ht="20.25" customHeight="1" spans="1:8">
      <c r="A2" s="7" t="e">
        <f>#REF!</f>
        <v>#REF!</v>
      </c>
      <c r="B2" s="8"/>
      <c r="C2" s="8"/>
      <c r="D2" s="88"/>
      <c r="E2" s="89"/>
      <c r="F2" s="19"/>
      <c r="G2" s="9" t="e">
        <f>#REF!</f>
        <v>#REF!</v>
      </c>
      <c r="H2" s="90" t="e">
        <f>#REF!</f>
        <v>#REF!</v>
      </c>
    </row>
    <row r="3" s="3" customFormat="1" ht="20.25" customHeight="1" spans="1:9">
      <c r="A3" s="10" t="s">
        <v>28</v>
      </c>
      <c r="B3" s="10" t="s">
        <v>1158</v>
      </c>
      <c r="C3" s="10" t="s">
        <v>1199</v>
      </c>
      <c r="D3" s="40" t="s">
        <v>216</v>
      </c>
      <c r="E3" s="41" t="s">
        <v>7</v>
      </c>
      <c r="F3" s="10" t="s">
        <v>143</v>
      </c>
      <c r="G3" s="10" t="s">
        <v>168</v>
      </c>
      <c r="H3" s="91"/>
      <c r="I3" s="91"/>
    </row>
    <row r="4" ht="20.25" customHeight="1" spans="1:9">
      <c r="A4" s="14"/>
      <c r="B4" s="69"/>
      <c r="C4" s="69"/>
      <c r="D4" s="73"/>
      <c r="E4" s="74"/>
      <c r="F4" s="74"/>
      <c r="G4" s="14"/>
      <c r="H4" s="92"/>
      <c r="I4" s="92"/>
    </row>
    <row r="5" ht="20.25" customHeight="1" spans="1:9">
      <c r="A5" s="14"/>
      <c r="B5" s="69"/>
      <c r="C5" s="69"/>
      <c r="D5" s="73"/>
      <c r="E5" s="74"/>
      <c r="F5" s="74"/>
      <c r="G5" s="14"/>
      <c r="H5" s="92"/>
      <c r="I5" s="92"/>
    </row>
    <row r="6" ht="20.25" customHeight="1" spans="1:9">
      <c r="A6" s="14"/>
      <c r="B6" s="69"/>
      <c r="C6" s="69"/>
      <c r="D6" s="73"/>
      <c r="E6" s="74"/>
      <c r="F6" s="74"/>
      <c r="G6" s="14"/>
      <c r="H6" s="92"/>
      <c r="I6" s="92"/>
    </row>
    <row r="7" ht="20.25" customHeight="1" spans="1:9">
      <c r="A7" s="14"/>
      <c r="B7" s="69"/>
      <c r="C7" s="69"/>
      <c r="D7" s="73"/>
      <c r="E7" s="74"/>
      <c r="F7" s="74"/>
      <c r="G7" s="14"/>
      <c r="H7" s="92"/>
      <c r="I7" s="92"/>
    </row>
    <row r="8" ht="20.25" customHeight="1" spans="1:9">
      <c r="A8" s="14"/>
      <c r="B8" s="69"/>
      <c r="C8" s="69"/>
      <c r="D8" s="73"/>
      <c r="E8" s="74"/>
      <c r="F8" s="74"/>
      <c r="G8" s="14"/>
      <c r="H8" s="92"/>
      <c r="I8" s="92"/>
    </row>
    <row r="9" ht="20.25" customHeight="1" spans="1:9">
      <c r="A9" s="14"/>
      <c r="B9" s="69"/>
      <c r="C9" s="69"/>
      <c r="D9" s="73"/>
      <c r="E9" s="74"/>
      <c r="F9" s="74"/>
      <c r="G9" s="14"/>
      <c r="H9" s="92"/>
      <c r="I9" s="92"/>
    </row>
    <row r="10" ht="20.25" customHeight="1" spans="1:9">
      <c r="A10" s="14"/>
      <c r="B10" s="69"/>
      <c r="C10" s="69"/>
      <c r="D10" s="73"/>
      <c r="E10" s="74"/>
      <c r="F10" s="74"/>
      <c r="G10" s="14"/>
      <c r="H10" s="92"/>
      <c r="I10" s="92"/>
    </row>
    <row r="11" ht="20.25" customHeight="1" spans="1:9">
      <c r="A11" s="14"/>
      <c r="B11" s="69"/>
      <c r="C11" s="69"/>
      <c r="D11" s="73"/>
      <c r="E11" s="74"/>
      <c r="F11" s="74"/>
      <c r="G11" s="14"/>
      <c r="H11" s="92"/>
      <c r="I11" s="92"/>
    </row>
    <row r="12" ht="20.25" customHeight="1" spans="1:9">
      <c r="A12" s="14"/>
      <c r="B12" s="69"/>
      <c r="C12" s="69"/>
      <c r="D12" s="73"/>
      <c r="E12" s="74"/>
      <c r="F12" s="74"/>
      <c r="G12" s="14"/>
      <c r="H12" s="92"/>
      <c r="I12" s="92"/>
    </row>
    <row r="13" ht="20.25" customHeight="1" spans="1:9">
      <c r="A13" s="14"/>
      <c r="B13" s="69"/>
      <c r="C13" s="69"/>
      <c r="D13" s="73"/>
      <c r="E13" s="74"/>
      <c r="F13" s="74"/>
      <c r="G13" s="14"/>
      <c r="H13" s="92"/>
      <c r="I13" s="92"/>
    </row>
    <row r="14" ht="20.25" customHeight="1" spans="1:9">
      <c r="A14" s="14"/>
      <c r="B14" s="69"/>
      <c r="C14" s="69"/>
      <c r="D14" s="73"/>
      <c r="E14" s="74"/>
      <c r="F14" s="74"/>
      <c r="G14" s="14"/>
      <c r="H14" s="92"/>
      <c r="I14" s="92"/>
    </row>
    <row r="15" ht="20.25" customHeight="1" spans="1:9">
      <c r="A15" s="14"/>
      <c r="B15" s="69"/>
      <c r="C15" s="69"/>
      <c r="D15" s="73"/>
      <c r="E15" s="74"/>
      <c r="F15" s="74"/>
      <c r="G15" s="14"/>
      <c r="H15" s="92"/>
      <c r="I15" s="92"/>
    </row>
    <row r="16" ht="20.25" customHeight="1" spans="1:9">
      <c r="A16" s="14"/>
      <c r="B16" s="69"/>
      <c r="C16" s="69"/>
      <c r="D16" s="73"/>
      <c r="E16" s="74"/>
      <c r="F16" s="74"/>
      <c r="G16" s="14"/>
      <c r="H16" s="92"/>
      <c r="I16" s="92"/>
    </row>
    <row r="17" ht="20.25" customHeight="1" spans="1:9">
      <c r="A17" s="14"/>
      <c r="B17" s="69"/>
      <c r="C17" s="69"/>
      <c r="D17" s="73"/>
      <c r="E17" s="74"/>
      <c r="F17" s="74"/>
      <c r="G17" s="14"/>
      <c r="H17" s="92"/>
      <c r="I17" s="92"/>
    </row>
    <row r="18" ht="20.25" customHeight="1" spans="1:9">
      <c r="A18" s="76" t="s">
        <v>211</v>
      </c>
      <c r="B18" s="77"/>
      <c r="C18" s="69"/>
      <c r="D18" s="73"/>
      <c r="E18" s="74"/>
      <c r="F18" s="74"/>
      <c r="G18" s="14"/>
      <c r="H18" s="92"/>
      <c r="I18" s="92"/>
    </row>
    <row r="19" s="58" customFormat="1" ht="20.25" customHeight="1" spans="1:8">
      <c r="A19" s="46" t="e">
        <f>#REF!</f>
        <v>#REF!</v>
      </c>
      <c r="B19" s="47"/>
      <c r="C19" s="47"/>
      <c r="D19" s="46"/>
      <c r="E19" s="47" t="e">
        <f>#REF!</f>
        <v>#REF!</v>
      </c>
      <c r="G19" s="46"/>
      <c r="H19" s="93"/>
    </row>
    <row r="20" s="58" customFormat="1" ht="20.25" customHeight="1" spans="1:8">
      <c r="A20" s="46" t="e">
        <f>#REF!</f>
        <v>#REF!</v>
      </c>
      <c r="B20" s="46"/>
      <c r="C20" s="46"/>
      <c r="D20" s="47"/>
      <c r="E20" s="46"/>
      <c r="F20" s="48"/>
      <c r="G20" s="79"/>
      <c r="H20" s="82"/>
    </row>
    <row r="21" s="58" customFormat="1" ht="20.25" customHeight="1" spans="1:8">
      <c r="A21" s="46"/>
      <c r="B21" s="46"/>
      <c r="C21" s="46"/>
      <c r="D21" s="47"/>
      <c r="E21" s="46"/>
      <c r="F21" s="48"/>
      <c r="G21" s="94"/>
      <c r="H21" s="82"/>
    </row>
    <row r="22" s="58" customFormat="1" ht="20.25" customHeight="1" spans="1:8">
      <c r="A22" s="80"/>
      <c r="B22" s="81"/>
      <c r="C22" s="81"/>
      <c r="D22" s="82"/>
      <c r="E22" s="81"/>
      <c r="F22" s="84"/>
      <c r="G22" s="85"/>
      <c r="H22" s="82"/>
    </row>
    <row r="23" s="58" customFormat="1" ht="20.25" customHeight="1" spans="1:8">
      <c r="A23" s="80"/>
      <c r="B23" s="81"/>
      <c r="C23" s="81"/>
      <c r="D23" s="82"/>
      <c r="E23" s="81"/>
      <c r="F23" s="84"/>
      <c r="G23" s="85"/>
      <c r="H23" s="82"/>
    </row>
    <row r="24" s="58" customFormat="1" spans="1:8">
      <c r="A24" s="80"/>
      <c r="B24" s="81"/>
      <c r="C24" s="81"/>
      <c r="D24" s="82"/>
      <c r="E24" s="81"/>
      <c r="F24" s="84"/>
      <c r="G24" s="85"/>
      <c r="H24" s="82"/>
    </row>
    <row r="25" s="58" customFormat="1" spans="1:8">
      <c r="A25" s="80"/>
      <c r="B25" s="81"/>
      <c r="C25" s="81"/>
      <c r="D25" s="82"/>
      <c r="E25" s="81"/>
      <c r="F25" s="84"/>
      <c r="G25" s="85"/>
      <c r="H25" s="82"/>
    </row>
    <row r="26" s="58" customFormat="1" spans="1:8">
      <c r="A26" s="80"/>
      <c r="B26" s="81"/>
      <c r="C26" s="81"/>
      <c r="D26" s="82"/>
      <c r="E26" s="81"/>
      <c r="F26" s="84"/>
      <c r="G26" s="85"/>
      <c r="H26" s="82"/>
    </row>
    <row r="27" s="58" customFormat="1" spans="1:8">
      <c r="A27" s="80"/>
      <c r="B27" s="81"/>
      <c r="C27" s="81"/>
      <c r="D27" s="82"/>
      <c r="E27" s="81"/>
      <c r="F27" s="84"/>
      <c r="G27" s="85"/>
      <c r="H27" s="82"/>
    </row>
    <row r="28" s="58" customFormat="1" spans="1:8">
      <c r="A28" s="80"/>
      <c r="B28" s="81"/>
      <c r="C28" s="81"/>
      <c r="D28" s="82"/>
      <c r="E28" s="81"/>
      <c r="F28" s="84"/>
      <c r="G28" s="85"/>
      <c r="H28" s="82"/>
    </row>
    <row r="29" s="58" customFormat="1" spans="1:8">
      <c r="A29" s="80"/>
      <c r="B29" s="81"/>
      <c r="C29" s="81"/>
      <c r="D29" s="82"/>
      <c r="E29" s="81"/>
      <c r="F29" s="84"/>
      <c r="G29" s="85"/>
      <c r="H29" s="82"/>
    </row>
  </sheetData>
  <mergeCells count="2">
    <mergeCell ref="A1:G1"/>
    <mergeCell ref="A18:B18"/>
  </mergeCells>
  <printOptions horizontalCentered="1"/>
  <pageMargins left="0.4" right="0.29" top="1.56" bottom="0.669291338582677" header="0.97" footer="0.31496062992126"/>
  <pageSetup paperSize="9" orientation="landscape" horizontalDpi="180" verticalDpi="180"/>
  <headerFooter alignWithMargins="0" scaleWithDoc="0">
    <oddHeader>&amp;C&amp;"楷体_GB2312,加粗"&amp;22&amp;A评估明细表&amp;R
&amp;"宋体,常规"表&amp;"Times New Roman,常规" 6  -  &amp;"宋体,常规"4</oddHeader>
  </headerFooter>
  <colBreaks count="1" manualBreakCount="1">
    <brk id="9" max="65535" man="1"/>
  </colBreaks>
</worksheet>
</file>

<file path=xl/worksheets/sheet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J30"/>
  <sheetViews>
    <sheetView showGridLines="0" zoomScaleSheetLayoutView="60" workbookViewId="0">
      <pane xSplit="2" ySplit="2" topLeftCell="C3" activePane="bottomRight" state="frozenSplit"/>
      <selection/>
      <selection pane="topRight"/>
      <selection pane="bottomLeft"/>
      <selection pane="bottomRight" activeCell="K9" sqref="K9"/>
    </sheetView>
  </sheetViews>
  <sheetFormatPr defaultColWidth="9" defaultRowHeight="15"/>
  <cols>
    <col min="1" max="1" width="7.625" style="2" customWidth="1"/>
    <col min="2" max="2" width="31.625" style="2" customWidth="1"/>
    <col min="3" max="3" width="11.625" style="59" customWidth="1"/>
    <col min="4" max="4" width="18.625" style="60" customWidth="1"/>
    <col min="5" max="5" width="18.625" style="61" customWidth="1"/>
    <col min="6" max="6" width="18.625" style="2" customWidth="1"/>
    <col min="7" max="7" width="11.625" style="2" customWidth="1"/>
    <col min="8" max="9" width="9" style="2" hidden="1" customWidth="1"/>
    <col min="10" max="16384" width="9" style="5"/>
  </cols>
  <sheetData>
    <row r="1" s="56" customFormat="1" ht="20.25" customHeight="1" spans="1:8">
      <c r="A1" s="62" t="e">
        <f>#REF!</f>
        <v>#REF!</v>
      </c>
      <c r="B1" s="62"/>
      <c r="C1" s="62"/>
      <c r="D1" s="62"/>
      <c r="E1" s="62"/>
      <c r="F1" s="62"/>
      <c r="G1" s="62"/>
      <c r="H1" s="63"/>
    </row>
    <row r="2" s="16" customFormat="1" ht="20.25" customHeight="1" spans="1:8">
      <c r="A2" s="7" t="e">
        <f>#REF!</f>
        <v>#REF!</v>
      </c>
      <c r="B2" s="8"/>
      <c r="C2" s="48"/>
      <c r="D2" s="57"/>
      <c r="E2" s="64"/>
      <c r="F2" s="65"/>
      <c r="G2" s="9" t="e">
        <f>#REF!</f>
        <v>#REF!</v>
      </c>
      <c r="H2" s="66" t="e">
        <f>#REF!</f>
        <v>#REF!</v>
      </c>
    </row>
    <row r="3" s="25" customFormat="1" ht="20.25" customHeight="1" spans="1:9">
      <c r="A3" s="10" t="s">
        <v>28</v>
      </c>
      <c r="B3" s="10" t="s">
        <v>1158</v>
      </c>
      <c r="C3" s="40" t="s">
        <v>216</v>
      </c>
      <c r="D3" s="67" t="s">
        <v>1200</v>
      </c>
      <c r="E3" s="41" t="s">
        <v>7</v>
      </c>
      <c r="F3" s="10" t="s">
        <v>143</v>
      </c>
      <c r="G3" s="10" t="s">
        <v>168</v>
      </c>
      <c r="H3" s="10"/>
      <c r="I3" s="10"/>
    </row>
    <row r="4" s="57" customFormat="1" ht="20.25" customHeight="1" spans="1:9">
      <c r="A4" s="68"/>
      <c r="B4" s="69"/>
      <c r="C4" s="70"/>
      <c r="D4" s="69"/>
      <c r="E4" s="71"/>
      <c r="F4" s="71"/>
      <c r="G4" s="68"/>
      <c r="H4" s="72"/>
      <c r="I4" s="72"/>
    </row>
    <row r="5" s="12" customFormat="1" ht="20.25" customHeight="1" spans="1:9">
      <c r="A5" s="14"/>
      <c r="B5" s="69"/>
      <c r="C5" s="73"/>
      <c r="D5" s="69"/>
      <c r="E5" s="74"/>
      <c r="F5" s="74"/>
      <c r="G5" s="14"/>
      <c r="H5" s="75"/>
      <c r="I5" s="75"/>
    </row>
    <row r="6" s="12" customFormat="1" ht="20.25" customHeight="1" spans="1:9">
      <c r="A6" s="14"/>
      <c r="B6" s="69"/>
      <c r="C6" s="73"/>
      <c r="D6" s="69"/>
      <c r="E6" s="74"/>
      <c r="F6" s="74"/>
      <c r="G6" s="14"/>
      <c r="H6" s="75"/>
      <c r="I6" s="75"/>
    </row>
    <row r="7" s="12" customFormat="1" ht="20.25" customHeight="1" spans="1:10">
      <c r="A7" s="14"/>
      <c r="B7" s="69"/>
      <c r="C7" s="73"/>
      <c r="D7" s="69"/>
      <c r="E7" s="74"/>
      <c r="F7" s="74"/>
      <c r="G7" s="14"/>
      <c r="H7" s="75"/>
      <c r="I7" s="75"/>
      <c r="J7" s="25"/>
    </row>
    <row r="8" s="12" customFormat="1" ht="20.25" customHeight="1" spans="1:9">
      <c r="A8" s="14"/>
      <c r="B8" s="69"/>
      <c r="C8" s="73"/>
      <c r="D8" s="69"/>
      <c r="E8" s="74"/>
      <c r="F8" s="74"/>
      <c r="G8" s="14"/>
      <c r="H8" s="75"/>
      <c r="I8" s="75"/>
    </row>
    <row r="9" s="12" customFormat="1" ht="20.25" customHeight="1" spans="1:9">
      <c r="A9" s="14"/>
      <c r="B9" s="69"/>
      <c r="C9" s="73"/>
      <c r="D9" s="69"/>
      <c r="E9" s="74"/>
      <c r="F9" s="74"/>
      <c r="G9" s="14"/>
      <c r="H9" s="75"/>
      <c r="I9" s="75"/>
    </row>
    <row r="10" s="12" customFormat="1" ht="20.25" customHeight="1" spans="1:9">
      <c r="A10" s="14"/>
      <c r="B10" s="69"/>
      <c r="C10" s="73"/>
      <c r="D10" s="69"/>
      <c r="E10" s="74"/>
      <c r="F10" s="74"/>
      <c r="G10" s="14"/>
      <c r="H10" s="75"/>
      <c r="I10" s="75"/>
    </row>
    <row r="11" s="12" customFormat="1" ht="20.25" customHeight="1" spans="1:9">
      <c r="A11" s="14"/>
      <c r="B11" s="69"/>
      <c r="C11" s="73"/>
      <c r="D11" s="69"/>
      <c r="E11" s="74"/>
      <c r="F11" s="74"/>
      <c r="G11" s="14"/>
      <c r="H11" s="75"/>
      <c r="I11" s="75"/>
    </row>
    <row r="12" s="12" customFormat="1" ht="20.25" customHeight="1" spans="1:9">
      <c r="A12" s="14"/>
      <c r="B12" s="69"/>
      <c r="C12" s="73"/>
      <c r="D12" s="69"/>
      <c r="E12" s="74"/>
      <c r="F12" s="74"/>
      <c r="G12" s="14"/>
      <c r="H12" s="75"/>
      <c r="I12" s="75"/>
    </row>
    <row r="13" s="12" customFormat="1" ht="20.25" customHeight="1" spans="1:9">
      <c r="A13" s="14"/>
      <c r="B13" s="69"/>
      <c r="C13" s="73"/>
      <c r="D13" s="69"/>
      <c r="E13" s="74"/>
      <c r="F13" s="74"/>
      <c r="G13" s="14"/>
      <c r="H13" s="75"/>
      <c r="I13" s="75"/>
    </row>
    <row r="14" s="12" customFormat="1" ht="20.25" customHeight="1" spans="1:9">
      <c r="A14" s="14"/>
      <c r="B14" s="69"/>
      <c r="C14" s="73"/>
      <c r="D14" s="69"/>
      <c r="E14" s="74"/>
      <c r="F14" s="74"/>
      <c r="G14" s="14"/>
      <c r="H14" s="75"/>
      <c r="I14" s="75"/>
    </row>
    <row r="15" s="12" customFormat="1" ht="20.25" customHeight="1" spans="1:9">
      <c r="A15" s="14"/>
      <c r="B15" s="69"/>
      <c r="C15" s="73"/>
      <c r="D15" s="69"/>
      <c r="E15" s="74"/>
      <c r="F15" s="74"/>
      <c r="G15" s="14"/>
      <c r="H15" s="75"/>
      <c r="I15" s="75"/>
    </row>
    <row r="16" s="12" customFormat="1" ht="20.25" customHeight="1" spans="1:9">
      <c r="A16" s="14"/>
      <c r="B16" s="69"/>
      <c r="C16" s="73"/>
      <c r="D16" s="69"/>
      <c r="E16" s="74"/>
      <c r="F16" s="74"/>
      <c r="G16" s="14"/>
      <c r="H16" s="75"/>
      <c r="I16" s="75"/>
    </row>
    <row r="17" s="12" customFormat="1" ht="20.25" customHeight="1" spans="1:9">
      <c r="A17" s="14"/>
      <c r="B17" s="69"/>
      <c r="C17" s="73"/>
      <c r="D17" s="69"/>
      <c r="E17" s="74"/>
      <c r="F17" s="74"/>
      <c r="G17" s="14"/>
      <c r="H17" s="75"/>
      <c r="I17" s="75"/>
    </row>
    <row r="18" s="12" customFormat="1" ht="20.25" customHeight="1" spans="1:9">
      <c r="A18" s="14"/>
      <c r="B18" s="69"/>
      <c r="C18" s="73"/>
      <c r="D18" s="69"/>
      <c r="E18" s="74"/>
      <c r="F18" s="74"/>
      <c r="G18" s="14"/>
      <c r="H18" s="75"/>
      <c r="I18" s="75"/>
    </row>
    <row r="19" s="12" customFormat="1" ht="20.25" customHeight="1" spans="1:9">
      <c r="A19" s="76" t="s">
        <v>175</v>
      </c>
      <c r="B19" s="77"/>
      <c r="C19" s="73"/>
      <c r="D19" s="69"/>
      <c r="E19" s="74"/>
      <c r="F19" s="74"/>
      <c r="G19" s="14"/>
      <c r="H19" s="75"/>
      <c r="I19" s="75"/>
    </row>
    <row r="20" s="26" customFormat="1" ht="20.25" customHeight="1" spans="1:8">
      <c r="A20" s="46" t="e">
        <f>#REF!</f>
        <v>#REF!</v>
      </c>
      <c r="B20" s="47"/>
      <c r="C20" s="46"/>
      <c r="E20" s="26" t="e">
        <f>#REF!</f>
        <v>#REF!</v>
      </c>
      <c r="G20" s="46"/>
      <c r="H20" s="47"/>
    </row>
    <row r="21" s="26" customFormat="1" ht="20.25" customHeight="1" spans="1:8">
      <c r="A21" s="46" t="e">
        <f>#REF!</f>
        <v>#REF!</v>
      </c>
      <c r="B21" s="46"/>
      <c r="C21" s="47"/>
      <c r="D21" s="78"/>
      <c r="E21" s="46"/>
      <c r="F21" s="48"/>
      <c r="G21" s="79"/>
      <c r="H21" s="47"/>
    </row>
    <row r="22" s="58" customFormat="1" ht="20.25" customHeight="1" spans="1:8">
      <c r="A22" s="80"/>
      <c r="B22" s="81"/>
      <c r="C22" s="82"/>
      <c r="D22" s="83"/>
      <c r="E22" s="81"/>
      <c r="F22" s="84"/>
      <c r="G22" s="81"/>
      <c r="H22" s="82"/>
    </row>
    <row r="23" s="58" customFormat="1" spans="1:8">
      <c r="A23" s="80"/>
      <c r="B23" s="81"/>
      <c r="C23" s="82"/>
      <c r="D23" s="83"/>
      <c r="E23" s="81"/>
      <c r="F23" s="84"/>
      <c r="G23" s="81"/>
      <c r="H23" s="82"/>
    </row>
    <row r="24" s="58" customFormat="1" spans="1:8">
      <c r="A24" s="80"/>
      <c r="B24" s="81"/>
      <c r="C24" s="82"/>
      <c r="D24" s="83"/>
      <c r="E24" s="81"/>
      <c r="F24" s="84"/>
      <c r="G24" s="81"/>
      <c r="H24" s="82"/>
    </row>
    <row r="25" s="58" customFormat="1" spans="1:8">
      <c r="A25" s="80"/>
      <c r="B25" s="81"/>
      <c r="C25" s="82"/>
      <c r="D25" s="83"/>
      <c r="E25" s="81"/>
      <c r="F25" s="84"/>
      <c r="G25" s="85"/>
      <c r="H25" s="82"/>
    </row>
    <row r="26" s="58" customFormat="1" spans="1:8">
      <c r="A26" s="80"/>
      <c r="B26" s="81"/>
      <c r="C26" s="82"/>
      <c r="D26" s="83"/>
      <c r="E26" s="81"/>
      <c r="F26" s="84"/>
      <c r="G26" s="85"/>
      <c r="H26" s="82"/>
    </row>
    <row r="27" s="58" customFormat="1" spans="1:8">
      <c r="A27" s="80"/>
      <c r="B27" s="81"/>
      <c r="C27" s="82"/>
      <c r="D27" s="83"/>
      <c r="E27" s="81"/>
      <c r="F27" s="84"/>
      <c r="G27" s="85"/>
      <c r="H27" s="82"/>
    </row>
    <row r="28" s="58" customFormat="1" spans="1:8">
      <c r="A28" s="80"/>
      <c r="B28" s="81"/>
      <c r="C28" s="82"/>
      <c r="D28" s="83"/>
      <c r="E28" s="81"/>
      <c r="F28" s="84"/>
      <c r="G28" s="85"/>
      <c r="H28" s="82"/>
    </row>
    <row r="29" s="58" customFormat="1" spans="1:8">
      <c r="A29" s="80"/>
      <c r="B29" s="81"/>
      <c r="C29" s="82"/>
      <c r="D29" s="83"/>
      <c r="E29" s="81"/>
      <c r="F29" s="84"/>
      <c r="G29" s="85"/>
      <c r="H29" s="82"/>
    </row>
    <row r="30" s="58" customFormat="1" spans="1:8">
      <c r="A30" s="80"/>
      <c r="B30" s="81"/>
      <c r="C30" s="82"/>
      <c r="D30" s="83"/>
      <c r="E30" s="81"/>
      <c r="F30" s="84"/>
      <c r="G30" s="85"/>
      <c r="H30" s="82"/>
    </row>
  </sheetData>
  <mergeCells count="2">
    <mergeCell ref="A1:G1"/>
    <mergeCell ref="A19:B19"/>
  </mergeCells>
  <printOptions horizontalCentered="1" verticalCentered="1"/>
  <pageMargins left="0.393700787401575" right="0.393700787401575" top="1.41732283464567" bottom="0.669291338582677" header="1.02362204724409" footer="0.31496062992126"/>
  <pageSetup paperSize="9" orientation="landscape" horizontalDpi="180" verticalDpi="180"/>
  <headerFooter alignWithMargins="0" scaleWithDoc="0">
    <oddHeader>&amp;C&amp;"宋体,加粗"&amp;22&amp;A评估明细表&amp;R
&amp;"宋体,常规"表&amp;"Times New Roman,常规" 6 &amp;"宋体,常规"- 5&amp;"Times New Roman,常规"
</oddHeader>
  </headerFooter>
  <colBreaks count="1" manualBreakCount="1">
    <brk id="9" max="65535" man="1"/>
  </colBreaks>
</worksheet>
</file>

<file path=xl/worksheets/sheet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G30"/>
  <sheetViews>
    <sheetView showGridLines="0" zoomScaleSheetLayoutView="60" workbookViewId="0">
      <pane xSplit="2" ySplit="2" topLeftCell="C3" activePane="bottomRight" state="frozenSplit"/>
      <selection/>
      <selection pane="topRight"/>
      <selection pane="bottomLeft"/>
      <selection pane="bottomRight" activeCell="B11" sqref="B11:B12"/>
    </sheetView>
  </sheetViews>
  <sheetFormatPr defaultColWidth="9" defaultRowHeight="15.75" outlineLevelCol="6"/>
  <cols>
    <col min="1" max="1" width="7.625" style="29" customWidth="1"/>
    <col min="2" max="2" width="32.625" style="29" customWidth="1"/>
    <col min="3" max="3" width="17.625" style="30" customWidth="1"/>
    <col min="4" max="4" width="17.625" style="31" customWidth="1"/>
    <col min="5" max="6" width="17.625" style="29" customWidth="1"/>
    <col min="7" max="16384" width="9" style="32"/>
  </cols>
  <sheetData>
    <row r="1" s="23" customFormat="1" ht="20.25" customHeight="1" spans="1:6">
      <c r="A1" s="33" t="e">
        <f>#REF!</f>
        <v>#REF!</v>
      </c>
      <c r="B1" s="33"/>
      <c r="C1" s="33"/>
      <c r="D1" s="33"/>
      <c r="E1" s="33"/>
      <c r="F1" s="33"/>
    </row>
    <row r="2" s="24" customFormat="1" ht="20.25" customHeight="1" spans="1:6">
      <c r="A2" s="34" t="e">
        <f>#REF!</f>
        <v>#REF!</v>
      </c>
      <c r="B2" s="35"/>
      <c r="C2" s="36"/>
      <c r="D2" s="37"/>
      <c r="E2" s="38"/>
      <c r="F2" s="39" t="e">
        <f>#REF!</f>
        <v>#REF!</v>
      </c>
    </row>
    <row r="3" s="25" customFormat="1" ht="20.25" customHeight="1" spans="1:6">
      <c r="A3" s="10" t="s">
        <v>28</v>
      </c>
      <c r="B3" s="10" t="s">
        <v>1201</v>
      </c>
      <c r="C3" s="40" t="s">
        <v>216</v>
      </c>
      <c r="D3" s="41" t="s">
        <v>1122</v>
      </c>
      <c r="E3" s="10" t="s">
        <v>8</v>
      </c>
      <c r="F3" s="10" t="s">
        <v>168</v>
      </c>
    </row>
    <row r="4" s="23" customFormat="1" ht="20.25" customHeight="1" spans="1:6">
      <c r="A4" s="42"/>
      <c r="B4" s="43"/>
      <c r="C4" s="44"/>
      <c r="D4" s="45"/>
      <c r="E4" s="45"/>
      <c r="F4" s="42"/>
    </row>
    <row r="5" s="23" customFormat="1" ht="20.25" customHeight="1" spans="1:6">
      <c r="A5" s="42"/>
      <c r="B5" s="43"/>
      <c r="C5" s="44"/>
      <c r="D5" s="45"/>
      <c r="E5" s="45"/>
      <c r="F5" s="42"/>
    </row>
    <row r="6" s="23" customFormat="1" ht="20.25" customHeight="1" spans="1:6">
      <c r="A6" s="42"/>
      <c r="B6" s="43"/>
      <c r="C6" s="44"/>
      <c r="D6" s="45"/>
      <c r="E6" s="45"/>
      <c r="F6" s="42"/>
    </row>
    <row r="7" s="23" customFormat="1" ht="20.25" customHeight="1" spans="1:6">
      <c r="A7" s="42"/>
      <c r="B7" s="43"/>
      <c r="C7" s="44"/>
      <c r="D7" s="45"/>
      <c r="E7" s="45"/>
      <c r="F7" s="42"/>
    </row>
    <row r="8" s="23" customFormat="1" ht="20.25" customHeight="1" spans="1:6">
      <c r="A8" s="42"/>
      <c r="B8" s="43"/>
      <c r="C8" s="44"/>
      <c r="D8" s="45"/>
      <c r="E8" s="45"/>
      <c r="F8" s="42"/>
    </row>
    <row r="9" s="23" customFormat="1" ht="20.25" customHeight="1" spans="1:6">
      <c r="A9" s="42"/>
      <c r="B9" s="43"/>
      <c r="C9" s="44"/>
      <c r="D9" s="45"/>
      <c r="E9" s="45"/>
      <c r="F9" s="42"/>
    </row>
    <row r="10" s="23" customFormat="1" ht="20.25" customHeight="1" spans="1:6">
      <c r="A10" s="42"/>
      <c r="B10" s="43"/>
      <c r="C10" s="44"/>
      <c r="D10" s="45"/>
      <c r="E10" s="45"/>
      <c r="F10" s="42"/>
    </row>
    <row r="11" s="23" customFormat="1" ht="20.25" customHeight="1" spans="1:6">
      <c r="A11" s="42"/>
      <c r="B11" s="43"/>
      <c r="C11" s="44"/>
      <c r="D11" s="45"/>
      <c r="E11" s="45"/>
      <c r="F11" s="42"/>
    </row>
    <row r="12" s="23" customFormat="1" ht="20.25" customHeight="1" spans="1:6">
      <c r="A12" s="42"/>
      <c r="B12" s="43"/>
      <c r="C12" s="44"/>
      <c r="D12" s="45"/>
      <c r="E12" s="45"/>
      <c r="F12" s="42"/>
    </row>
    <row r="13" s="23" customFormat="1" ht="20.25" customHeight="1" spans="1:6">
      <c r="A13" s="42"/>
      <c r="B13" s="43"/>
      <c r="C13" s="44"/>
      <c r="D13" s="45"/>
      <c r="E13" s="45"/>
      <c r="F13" s="42"/>
    </row>
    <row r="14" s="23" customFormat="1" ht="20.25" customHeight="1" spans="1:6">
      <c r="A14" s="42"/>
      <c r="B14" s="43"/>
      <c r="C14" s="44"/>
      <c r="D14" s="45"/>
      <c r="E14" s="45"/>
      <c r="F14" s="42"/>
    </row>
    <row r="15" s="23" customFormat="1" ht="20.25" customHeight="1" spans="1:6">
      <c r="A15" s="42"/>
      <c r="B15" s="43"/>
      <c r="C15" s="44"/>
      <c r="D15" s="45"/>
      <c r="E15" s="45"/>
      <c r="F15" s="42"/>
    </row>
    <row r="16" s="23" customFormat="1" ht="20.25" customHeight="1" spans="1:6">
      <c r="A16" s="42"/>
      <c r="B16" s="43"/>
      <c r="C16" s="44"/>
      <c r="D16" s="45"/>
      <c r="E16" s="45"/>
      <c r="F16" s="42"/>
    </row>
    <row r="17" s="23" customFormat="1" ht="20.25" customHeight="1" spans="1:6">
      <c r="A17" s="42"/>
      <c r="B17" s="43"/>
      <c r="C17" s="44"/>
      <c r="D17" s="45"/>
      <c r="E17" s="45"/>
      <c r="F17" s="42"/>
    </row>
    <row r="18" s="23" customFormat="1" ht="20.25" customHeight="1" spans="1:6">
      <c r="A18" s="42"/>
      <c r="B18" s="43"/>
      <c r="C18" s="44"/>
      <c r="D18" s="45"/>
      <c r="E18" s="45"/>
      <c r="F18" s="42"/>
    </row>
    <row r="19" s="23" customFormat="1" ht="20.25" customHeight="1" spans="1:6">
      <c r="A19" s="42"/>
      <c r="B19" s="43"/>
      <c r="C19" s="44"/>
      <c r="D19" s="45"/>
      <c r="E19" s="45"/>
      <c r="F19" s="42"/>
    </row>
    <row r="20" s="26" customFormat="1" ht="20.25" customHeight="1" spans="1:7">
      <c r="A20" s="46" t="e">
        <f>#REF!</f>
        <v>#REF!</v>
      </c>
      <c r="B20" s="47"/>
      <c r="C20" s="46"/>
      <c r="E20" s="26" t="e">
        <f>#REF!</f>
        <v>#REF!</v>
      </c>
      <c r="F20" s="48" t="e">
        <f>#REF!</f>
        <v>#REF!</v>
      </c>
      <c r="G20" s="47"/>
    </row>
    <row r="21" s="27" customFormat="1" ht="20.25" customHeight="1" spans="1:6">
      <c r="A21" s="49" t="e">
        <f>#REF!</f>
        <v>#REF!</v>
      </c>
      <c r="B21" s="49"/>
      <c r="C21" s="50"/>
      <c r="D21" s="49"/>
      <c r="E21" s="51"/>
      <c r="F21" s="52"/>
    </row>
    <row r="22" s="27" customFormat="1" ht="20.25" customHeight="1" spans="1:6">
      <c r="A22" s="49"/>
      <c r="B22" s="49"/>
      <c r="C22" s="50"/>
      <c r="D22" s="49"/>
      <c r="E22" s="51"/>
      <c r="F22" s="53"/>
    </row>
    <row r="23" s="27" customFormat="1" ht="14.25" spans="1:6">
      <c r="A23" s="49"/>
      <c r="B23" s="49"/>
      <c r="C23" s="50"/>
      <c r="D23" s="49"/>
      <c r="E23" s="51"/>
      <c r="F23" s="53"/>
    </row>
    <row r="24" s="28" customFormat="1" spans="1:6">
      <c r="A24" s="49"/>
      <c r="B24" s="54"/>
      <c r="C24" s="50"/>
      <c r="D24" s="54"/>
      <c r="E24" s="51"/>
      <c r="F24" s="55"/>
    </row>
    <row r="25" s="28" customFormat="1" spans="1:6">
      <c r="A25" s="49"/>
      <c r="B25" s="54"/>
      <c r="C25" s="50"/>
      <c r="D25" s="54"/>
      <c r="E25" s="51"/>
      <c r="F25" s="55"/>
    </row>
    <row r="26" s="28" customFormat="1" spans="1:6">
      <c r="A26" s="49"/>
      <c r="B26" s="54"/>
      <c r="C26" s="50"/>
      <c r="D26" s="54"/>
      <c r="E26" s="51"/>
      <c r="F26" s="55"/>
    </row>
    <row r="27" s="28" customFormat="1" spans="1:6">
      <c r="A27" s="49"/>
      <c r="B27" s="54"/>
      <c r="C27" s="50"/>
      <c r="D27" s="54"/>
      <c r="E27" s="51"/>
      <c r="F27" s="55"/>
    </row>
    <row r="28" s="28" customFormat="1" spans="1:6">
      <c r="A28" s="49"/>
      <c r="B28" s="54"/>
      <c r="C28" s="50"/>
      <c r="D28" s="54"/>
      <c r="E28" s="51"/>
      <c r="F28" s="55"/>
    </row>
    <row r="29" s="28" customFormat="1" spans="1:6">
      <c r="A29" s="49"/>
      <c r="B29" s="54"/>
      <c r="C29" s="50"/>
      <c r="D29" s="54"/>
      <c r="E29" s="51"/>
      <c r="F29" s="55"/>
    </row>
    <row r="30" s="28" customFormat="1" spans="1:6">
      <c r="A30" s="49"/>
      <c r="B30" s="54"/>
      <c r="C30" s="50"/>
      <c r="D30" s="54"/>
      <c r="E30" s="51"/>
      <c r="F30" s="55"/>
    </row>
  </sheetData>
  <mergeCells count="1">
    <mergeCell ref="A1:F1"/>
  </mergeCells>
  <printOptions horizontalCentered="1" verticalCentered="1"/>
  <pageMargins left="0.78740157480315" right="0.78740157480315" top="1.5748031496063" bottom="0.669291338582677" header="0.984251968503937" footer="0.31496062992126"/>
  <pageSetup paperSize="9" orientation="landscape" horizontalDpi="180" verticalDpi="180"/>
  <headerFooter alignWithMargins="0" scaleWithDoc="0">
    <oddHeader>&amp;C&amp;"宋体,加粗"&amp;22递延所得税负债评估明细表&amp;R
&amp;"宋体,常规"表&amp;"Times New Roman,常规" 6 &amp;"宋体,常规"- 6&amp;"Times New Roman,常规"
</oddHeader>
  </headerFooter>
  <colBreaks count="1" manualBreakCount="1">
    <brk id="6" max="65535" man="1"/>
  </colBreaks>
</worksheet>
</file>

<file path=xl/worksheets/sheet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showGridLines="0" zoomScaleSheetLayoutView="60" workbookViewId="0">
      <pane xSplit="2" ySplit="6" topLeftCell="C8" activePane="bottomRight" state="frozen"/>
      <selection/>
      <selection pane="topRight"/>
      <selection pane="bottomLeft"/>
      <selection pane="bottomRight" activeCell="C22" sqref="C22"/>
    </sheetView>
  </sheetViews>
  <sheetFormatPr defaultColWidth="9" defaultRowHeight="15"/>
  <cols>
    <col min="1" max="1" width="7.625" style="2" customWidth="1"/>
    <col min="2" max="2" width="30.5" style="2" customWidth="1"/>
    <col min="3" max="4" width="16.625" style="2" customWidth="1"/>
    <col min="5" max="6" width="16.625" style="4" customWidth="1"/>
    <col min="7" max="7" width="12.625" style="2" customWidth="1"/>
    <col min="8" max="8" width="8.625" style="2" customWidth="1"/>
    <col min="9" max="9" width="12.25" style="2" customWidth="1"/>
    <col min="10" max="16384" width="9" style="5"/>
  </cols>
  <sheetData>
    <row r="1" s="1" customFormat="1" ht="20.25" customHeight="1" spans="1:7">
      <c r="A1" s="6" t="e">
        <f>#REF!</f>
        <v>#REF!</v>
      </c>
      <c r="B1" s="6"/>
      <c r="C1" s="6"/>
      <c r="D1" s="6"/>
      <c r="E1" s="6"/>
      <c r="F1" s="6"/>
      <c r="G1" s="6"/>
    </row>
    <row r="2" s="2" customFormat="1" ht="20.25" customHeight="1" spans="1:7">
      <c r="A2" s="7" t="e">
        <f>#REF!</f>
        <v>#REF!</v>
      </c>
      <c r="B2" s="8"/>
      <c r="C2" s="8"/>
      <c r="D2" s="8"/>
      <c r="F2" s="1"/>
      <c r="G2" s="9" t="e">
        <f>#REF!</f>
        <v>#REF!</v>
      </c>
    </row>
    <row r="3" s="3" customFormat="1" ht="20.25" customHeight="1" spans="1:16">
      <c r="A3" s="10" t="s">
        <v>28</v>
      </c>
      <c r="B3" s="10" t="s">
        <v>225</v>
      </c>
      <c r="C3" s="10" t="s">
        <v>216</v>
      </c>
      <c r="D3" s="10" t="s">
        <v>309</v>
      </c>
      <c r="E3" s="11" t="s">
        <v>7</v>
      </c>
      <c r="F3" s="11" t="s">
        <v>143</v>
      </c>
      <c r="G3" s="10" t="s">
        <v>168</v>
      </c>
      <c r="H3" s="12"/>
      <c r="I3" s="21"/>
      <c r="J3" s="22"/>
      <c r="K3" s="5"/>
      <c r="L3" s="5"/>
      <c r="M3" s="5"/>
      <c r="N3" s="5"/>
      <c r="O3" s="5"/>
      <c r="P3" s="5"/>
    </row>
    <row r="4" ht="20.25" customHeight="1" spans="1:9">
      <c r="A4" s="13"/>
      <c r="B4" s="14"/>
      <c r="C4" s="14"/>
      <c r="D4" s="14"/>
      <c r="E4" s="15"/>
      <c r="F4" s="15"/>
      <c r="G4" s="14"/>
      <c r="H4" s="16"/>
      <c r="I4" s="16"/>
    </row>
    <row r="5" ht="20.25" customHeight="1" spans="1:9">
      <c r="A5" s="13"/>
      <c r="B5" s="14"/>
      <c r="C5" s="14"/>
      <c r="D5" s="14"/>
      <c r="E5" s="15"/>
      <c r="F5" s="15"/>
      <c r="G5" s="14"/>
      <c r="H5" s="16"/>
      <c r="I5" s="16"/>
    </row>
    <row r="6" ht="20.25" customHeight="1" spans="1:7">
      <c r="A6" s="13"/>
      <c r="B6" s="14"/>
      <c r="C6" s="14"/>
      <c r="D6" s="14"/>
      <c r="E6" s="15"/>
      <c r="F6" s="15"/>
      <c r="G6" s="14"/>
    </row>
    <row r="7" ht="20.25" customHeight="1" spans="1:7">
      <c r="A7" s="13"/>
      <c r="B7" s="14"/>
      <c r="C7" s="14"/>
      <c r="D7" s="14"/>
      <c r="E7" s="15"/>
      <c r="F7" s="15"/>
      <c r="G7" s="14"/>
    </row>
    <row r="8" ht="20.25" customHeight="1" spans="1:7">
      <c r="A8" s="13"/>
      <c r="B8" s="14"/>
      <c r="C8" s="14"/>
      <c r="D8" s="14"/>
      <c r="E8" s="15"/>
      <c r="F8" s="15"/>
      <c r="G8" s="14"/>
    </row>
    <row r="9" ht="20.25" customHeight="1" spans="1:7">
      <c r="A9" s="13"/>
      <c r="B9" s="14"/>
      <c r="C9" s="14"/>
      <c r="D9" s="14"/>
      <c r="E9" s="15"/>
      <c r="F9" s="15"/>
      <c r="G9" s="14"/>
    </row>
    <row r="10" ht="20.25" customHeight="1" spans="1:7">
      <c r="A10" s="13"/>
      <c r="B10" s="14"/>
      <c r="C10" s="14"/>
      <c r="D10" s="14"/>
      <c r="E10" s="15"/>
      <c r="F10" s="17"/>
      <c r="G10" s="14"/>
    </row>
    <row r="11" ht="20.25" customHeight="1" spans="1:7">
      <c r="A11" s="13"/>
      <c r="B11" s="14"/>
      <c r="C11" s="14"/>
      <c r="D11" s="14"/>
      <c r="E11" s="15"/>
      <c r="F11" s="17"/>
      <c r="G11" s="14"/>
    </row>
    <row r="12" ht="20.25" customHeight="1" spans="1:7">
      <c r="A12" s="13"/>
      <c r="B12" s="14"/>
      <c r="C12" s="14"/>
      <c r="D12" s="14"/>
      <c r="E12" s="15"/>
      <c r="F12" s="17"/>
      <c r="G12" s="14"/>
    </row>
    <row r="13" ht="20.25" customHeight="1" spans="1:7">
      <c r="A13" s="13"/>
      <c r="B13" s="14"/>
      <c r="C13" s="14"/>
      <c r="D13" s="14"/>
      <c r="E13" s="15"/>
      <c r="F13" s="17"/>
      <c r="G13" s="14"/>
    </row>
    <row r="14" ht="20.25" customHeight="1" spans="1:7">
      <c r="A14" s="13"/>
      <c r="B14" s="14"/>
      <c r="C14" s="14"/>
      <c r="D14" s="14"/>
      <c r="E14" s="15"/>
      <c r="F14" s="17"/>
      <c r="G14" s="14"/>
    </row>
    <row r="15" ht="20.25" customHeight="1" spans="1:7">
      <c r="A15" s="13"/>
      <c r="B15" s="14"/>
      <c r="C15" s="14"/>
      <c r="D15" s="14"/>
      <c r="E15" s="15"/>
      <c r="F15" s="17"/>
      <c r="G15" s="14"/>
    </row>
    <row r="16" ht="20.25" customHeight="1" spans="1:7">
      <c r="A16" s="13"/>
      <c r="B16" s="14"/>
      <c r="C16" s="14"/>
      <c r="D16" s="14"/>
      <c r="E16" s="15"/>
      <c r="F16" s="17"/>
      <c r="G16" s="14"/>
    </row>
    <row r="17" ht="20.25" customHeight="1" spans="1:7">
      <c r="A17" s="13"/>
      <c r="B17" s="14"/>
      <c r="C17" s="14"/>
      <c r="D17" s="14"/>
      <c r="E17" s="15"/>
      <c r="F17" s="17"/>
      <c r="G17" s="15"/>
    </row>
    <row r="18" ht="20.25" customHeight="1" spans="1:7">
      <c r="A18" s="13"/>
      <c r="B18" s="14"/>
      <c r="C18" s="14"/>
      <c r="D18" s="14"/>
      <c r="E18" s="15"/>
      <c r="F18" s="17"/>
      <c r="G18" s="15"/>
    </row>
    <row r="19" ht="20.25" customHeight="1" spans="1:7">
      <c r="A19" s="13"/>
      <c r="B19" s="14"/>
      <c r="C19" s="14"/>
      <c r="D19" s="14"/>
      <c r="E19" s="15"/>
      <c r="F19" s="17"/>
      <c r="G19" s="15"/>
    </row>
    <row r="20" ht="20.25" customHeight="1" spans="1:7">
      <c r="A20" s="12" t="e">
        <f>#REF!</f>
        <v>#REF!</v>
      </c>
      <c r="B20" s="12"/>
      <c r="C20" s="12"/>
      <c r="D20" s="12"/>
      <c r="E20" s="18" t="e">
        <f>#REF!</f>
        <v>#REF!</v>
      </c>
      <c r="G20" s="12"/>
    </row>
    <row r="21" ht="20.25" customHeight="1" spans="1:7">
      <c r="A21" s="16" t="e">
        <f>#REF!</f>
        <v>#REF!</v>
      </c>
      <c r="B21" s="16"/>
      <c r="C21" s="16"/>
      <c r="D21" s="16"/>
      <c r="E21" s="19"/>
      <c r="F21" s="19"/>
      <c r="G21" s="16"/>
    </row>
    <row r="22" ht="20.25" customHeight="1" spans="1:7">
      <c r="A22" s="16"/>
      <c r="B22" s="16"/>
      <c r="C22" s="16" t="s">
        <v>167</v>
      </c>
      <c r="D22" s="16"/>
      <c r="E22" s="19"/>
      <c r="F22" s="19"/>
      <c r="G22" s="16"/>
    </row>
    <row r="23" spans="5:5">
      <c r="E23" s="20"/>
    </row>
  </sheetData>
  <mergeCells count="1">
    <mergeCell ref="A1:G1"/>
  </mergeCells>
  <printOptions verticalCentered="1"/>
  <pageMargins left="0.94488188976378" right="0.94488188976378" top="1.5748031496063" bottom="0.984251968503937" header="0.94488188976378" footer="0.511811023622047"/>
  <pageSetup paperSize="9" orientation="landscape" horizontalDpi="300" verticalDpi="300"/>
  <headerFooter alignWithMargins="0" scaleWithDoc="0">
    <oddHeader>&amp;C&amp;"宋体,加粗"&amp;22其他非流动负债评估明细表&amp;"楷体_GB2312,加粗"&amp;20&amp;U
&amp;"Times New Roman,常规"&amp;12&amp;U
&amp;R
&amp;"宋体,常规"表&amp;"Times New Roman,常规" 6 - 7
</oddHeader>
  </headerFooter>
  <colBreaks count="1" manualBreakCount="1">
    <brk id="9" max="655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93</vt:i4>
      </vt:variant>
    </vt:vector>
  </HeadingPairs>
  <TitlesOfParts>
    <vt:vector size="93" baseType="lpstr">
      <vt:lpstr>资产评估结果汇总表 (万元)</vt:lpstr>
      <vt:lpstr>资产评估结果分类汇总表</vt:lpstr>
      <vt:lpstr>流动资产评估汇总表 </vt:lpstr>
      <vt:lpstr>货币资金评估汇总表</vt:lpstr>
      <vt:lpstr>货币资金—现金评估明细表</vt:lpstr>
      <vt:lpstr>货币资金—银行存款评估明细表</vt:lpstr>
      <vt:lpstr>货币资金—其他货币资金评估明细表</vt:lpstr>
      <vt:lpstr>交易性金融资产评估汇总表</vt:lpstr>
      <vt:lpstr>交易性金融资产—股票投资评估明细表</vt:lpstr>
      <vt:lpstr>交易性金融资产—债券投资评估明细表</vt:lpstr>
      <vt:lpstr>交易性金融资产—基金投资评估明细表</vt:lpstr>
      <vt:lpstr>应收票据评估明细表</vt:lpstr>
      <vt:lpstr>应收帐款评估明细表</vt:lpstr>
      <vt:lpstr>预付帐款评估明细表</vt:lpstr>
      <vt:lpstr>应收利息评估明细表</vt:lpstr>
      <vt:lpstr>应收股利（应收利润）评估明细表</vt:lpstr>
      <vt:lpstr>其他应收款评估明细表</vt:lpstr>
      <vt:lpstr>存货—材料采购（在途物资）评估明细表</vt:lpstr>
      <vt:lpstr>存货—原材料评估明细表（标的一）</vt:lpstr>
      <vt:lpstr>存货—在库低值易耗品评估明细表</vt:lpstr>
      <vt:lpstr>存货—委托加工物资评估明细表</vt:lpstr>
      <vt:lpstr>存货—产成品（库存商品、开发产品、农产品）</vt:lpstr>
      <vt:lpstr>存货—在产品(自制半成品)评估明细表</vt:lpstr>
      <vt:lpstr>存货—发出商品评估明细表</vt:lpstr>
      <vt:lpstr>存货-周转料具</vt:lpstr>
      <vt:lpstr>存货-在用低值易耗品评估明细表</vt:lpstr>
      <vt:lpstr>一年内到期的非流动资产</vt:lpstr>
      <vt:lpstr>其他流动资产-绿化苗木评估明细表</vt:lpstr>
      <vt:lpstr>非流动资产评估汇总表</vt:lpstr>
      <vt:lpstr> 可供出售金融资产评估汇总表</vt:lpstr>
      <vt:lpstr>可供出售金融资产—股票投资</vt:lpstr>
      <vt:lpstr>可供出售金融资产—债券投资</vt:lpstr>
      <vt:lpstr>可供出售金融资产—其他投资</vt:lpstr>
      <vt:lpstr>持有至到期投资评估明细表</vt:lpstr>
      <vt:lpstr>长期应收款评估明细表</vt:lpstr>
      <vt:lpstr>长期股权投资评估明细表</vt:lpstr>
      <vt:lpstr>投资性房地产-房屋评估明细表（采用成本模式计量）</vt:lpstr>
      <vt:lpstr>投资性房地产-房屋评估明细表（采用公允价值模式计）</vt:lpstr>
      <vt:lpstr>投资性房地产-土地使用权(采用成本模式计算)</vt:lpstr>
      <vt:lpstr>投资性房地产-土地使用权（采用公允价值模式计算）</vt:lpstr>
      <vt:lpstr>房屋建筑物</vt:lpstr>
      <vt:lpstr>构筑物及其他辅助设施</vt:lpstr>
      <vt:lpstr>管道和沟槽</vt:lpstr>
      <vt:lpstr>机器设备标的二</vt:lpstr>
      <vt:lpstr>机器设备标的三</vt:lpstr>
      <vt:lpstr>车辆 </vt:lpstr>
      <vt:lpstr>电子设备标的四</vt:lpstr>
      <vt:lpstr>标的五音响</vt:lpstr>
      <vt:lpstr>标的六麻将</vt:lpstr>
      <vt:lpstr>标的七地毯</vt:lpstr>
      <vt:lpstr>标的八家具</vt:lpstr>
      <vt:lpstr>操作类工作底稿-运杂费测算</vt:lpstr>
      <vt:lpstr>操作类工作底稿-回收重量估算</vt:lpstr>
      <vt:lpstr>固定资产-土地评估明细表</vt:lpstr>
      <vt:lpstr>在建工程评估汇总表</vt:lpstr>
      <vt:lpstr>在建工程-土建工程</vt:lpstr>
      <vt:lpstr>在建工程-设备安装工程</vt:lpstr>
      <vt:lpstr>工程物资</vt:lpstr>
      <vt:lpstr>固定资产清理</vt:lpstr>
      <vt:lpstr>生产性生物资产</vt:lpstr>
      <vt:lpstr>油气资产评估明细表</vt:lpstr>
      <vt:lpstr>无形资产汇总表</vt:lpstr>
      <vt:lpstr>无形资产-土地使用权</vt:lpstr>
      <vt:lpstr>无形资产-矿业权</vt:lpstr>
      <vt:lpstr>其他无形资产</vt:lpstr>
      <vt:lpstr>开发支出评估明细表</vt:lpstr>
      <vt:lpstr>商誉评估明细表</vt:lpstr>
      <vt:lpstr>长期待摊费用</vt:lpstr>
      <vt:lpstr>递延所得税资产</vt:lpstr>
      <vt:lpstr>其他非流动资产</vt:lpstr>
      <vt:lpstr>流动负债评估汇总表</vt:lpstr>
      <vt:lpstr>短期借款</vt:lpstr>
      <vt:lpstr>交易性金融负债</vt:lpstr>
      <vt:lpstr>应付票据</vt:lpstr>
      <vt:lpstr>应付帐款</vt:lpstr>
      <vt:lpstr>预收帐款</vt:lpstr>
      <vt:lpstr>代销商品款</vt:lpstr>
      <vt:lpstr>其他应付款</vt:lpstr>
      <vt:lpstr>应付职工薪酬</vt:lpstr>
      <vt:lpstr>应交税费</vt:lpstr>
      <vt:lpstr>应付利息</vt:lpstr>
      <vt:lpstr>应付股利（应付利润）</vt:lpstr>
      <vt:lpstr>其他应交款</vt:lpstr>
      <vt:lpstr>一年内到期的非流动负债</vt:lpstr>
      <vt:lpstr>其他流动负债</vt:lpstr>
      <vt:lpstr>非流动负债评估汇总表</vt:lpstr>
      <vt:lpstr>长期借款</vt:lpstr>
      <vt:lpstr>应付债券</vt:lpstr>
      <vt:lpstr>长期应付款</vt:lpstr>
      <vt:lpstr>专项应付款</vt:lpstr>
      <vt:lpstr>预计负债</vt:lpstr>
      <vt:lpstr>递延所得税负债</vt:lpstr>
      <vt:lpstr>其他非流动负债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杨斐</cp:lastModifiedBy>
  <dcterms:created xsi:type="dcterms:W3CDTF">1999-03-08T07:04:00Z</dcterms:created>
  <cp:lastPrinted>2022-08-23T04:06:00Z</cp:lastPrinted>
  <dcterms:modified xsi:type="dcterms:W3CDTF">2023-12-14T07:23:59Z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685CB0CBE7664A54ACDB7EC0AC39D2FF</vt:lpwstr>
  </property>
</Properties>
</file>