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<sst xmlns="http://schemas.openxmlformats.org/spreadsheetml/2006/main" count="426" uniqueCount="176">
  <si>
    <r>
      <rPr>
        <b/>
        <sz val="10"/>
        <rFont val="Times New Roman"/>
        <charset val="134"/>
      </rPr>
      <t>返回索引目录</t>
    </r>
  </si>
  <si>
    <r>
      <rPr>
        <sz val="18"/>
        <rFont val="黑体"/>
        <charset val="134"/>
      </rPr>
      <t>固定资产</t>
    </r>
    <r>
      <rPr>
        <sz val="18"/>
        <rFont val="Arial Narrow"/>
        <charset val="134"/>
      </rPr>
      <t>—</t>
    </r>
    <r>
      <rPr>
        <sz val="18"/>
        <rFont val="黑体"/>
        <charset val="134"/>
      </rPr>
      <t>机器设备评估明细表</t>
    </r>
  </si>
  <si>
    <r>
      <rPr>
        <sz val="10"/>
        <rFont val="宋体"/>
        <charset val="134"/>
      </rPr>
      <t>表</t>
    </r>
    <r>
      <rPr>
        <sz val="10"/>
        <rFont val="Arial Narrow"/>
        <charset val="134"/>
      </rPr>
      <t xml:space="preserve">4-8-5-5 </t>
    </r>
  </si>
  <si>
    <r>
      <rPr>
        <sz val="10"/>
        <rFont val="Times New Roman"/>
        <charset val="134"/>
      </rPr>
      <t>金额单位：人民币元</t>
    </r>
    <r>
      <rPr>
        <sz val="10"/>
        <rFont val="Arial Narrow"/>
        <charset val="134"/>
      </rPr>
      <t xml:space="preserve">  </t>
    </r>
  </si>
  <si>
    <r>
      <rPr>
        <sz val="10"/>
        <rFont val="Times New Roman"/>
        <charset val="134"/>
      </rPr>
      <t>序号</t>
    </r>
  </si>
  <si>
    <r>
      <rPr>
        <sz val="10"/>
        <rFont val="Times New Roman"/>
        <charset val="134"/>
      </rPr>
      <t>资产编号</t>
    </r>
  </si>
  <si>
    <r>
      <rPr>
        <sz val="10"/>
        <rFont val="Times New Roman"/>
        <charset val="134"/>
      </rPr>
      <t>设备名称</t>
    </r>
  </si>
  <si>
    <r>
      <rPr>
        <sz val="10"/>
        <rFont val="Times New Roman"/>
        <charset val="134"/>
      </rPr>
      <t>规格型号</t>
    </r>
  </si>
  <si>
    <r>
      <rPr>
        <sz val="10"/>
        <rFont val="Times New Roman"/>
        <charset val="134"/>
      </rPr>
      <t>生产厂家</t>
    </r>
  </si>
  <si>
    <r>
      <rPr>
        <sz val="10"/>
        <rFont val="Times New Roman"/>
        <charset val="134"/>
      </rPr>
      <t>设备材质</t>
    </r>
  </si>
  <si>
    <r>
      <rPr>
        <sz val="10"/>
        <rFont val="宋体"/>
        <charset val="134"/>
      </rPr>
      <t>资产状态</t>
    </r>
  </si>
  <si>
    <r>
      <rPr>
        <sz val="10"/>
        <rFont val="Times New Roman"/>
        <charset val="134"/>
      </rPr>
      <t>设备重量（</t>
    </r>
    <r>
      <rPr>
        <sz val="10"/>
        <rFont val="Arial Narrow"/>
        <charset val="134"/>
      </rPr>
      <t>T</t>
    </r>
    <r>
      <rPr>
        <sz val="10"/>
        <rFont val="Times New Roman"/>
        <charset val="134"/>
      </rPr>
      <t>）</t>
    </r>
  </si>
  <si>
    <r>
      <rPr>
        <sz val="10"/>
        <rFont val="Times New Roman"/>
        <charset val="134"/>
      </rPr>
      <t>计量单位</t>
    </r>
  </si>
  <si>
    <r>
      <rPr>
        <sz val="10"/>
        <rFont val="Times New Roman"/>
        <charset val="134"/>
      </rPr>
      <t>数量</t>
    </r>
  </si>
  <si>
    <r>
      <rPr>
        <sz val="10"/>
        <rFont val="Times New Roman"/>
        <charset val="134"/>
      </rPr>
      <t>存放地点</t>
    </r>
  </si>
  <si>
    <r>
      <rPr>
        <sz val="10"/>
        <rFont val="Times New Roman"/>
        <charset val="134"/>
      </rPr>
      <t>购置日期</t>
    </r>
  </si>
  <si>
    <r>
      <rPr>
        <sz val="10"/>
        <rFont val="Times New Roman"/>
        <charset val="134"/>
      </rPr>
      <t>启用日期</t>
    </r>
  </si>
  <si>
    <r>
      <rPr>
        <sz val="10"/>
        <rFont val="Times New Roman"/>
        <charset val="134"/>
      </rPr>
      <t>折旧年限</t>
    </r>
  </si>
  <si>
    <r>
      <rPr>
        <sz val="10"/>
        <rFont val="Times New Roman"/>
        <charset val="134"/>
      </rPr>
      <t>设备近期市场价格</t>
    </r>
  </si>
  <si>
    <r>
      <rPr>
        <sz val="10"/>
        <rFont val="Times New Roman"/>
        <charset val="134"/>
      </rPr>
      <t>近期价格内涵</t>
    </r>
  </si>
  <si>
    <r>
      <rPr>
        <sz val="10"/>
        <rFont val="Times New Roman"/>
        <charset val="134"/>
      </rPr>
      <t>账面价值</t>
    </r>
  </si>
  <si>
    <r>
      <rPr>
        <sz val="10"/>
        <rFont val="宋体"/>
        <charset val="134"/>
      </rPr>
      <t>计提减值准备金额</t>
    </r>
  </si>
  <si>
    <r>
      <rPr>
        <sz val="10"/>
        <rFont val="Times New Roman"/>
        <charset val="134"/>
      </rPr>
      <t>评估价值</t>
    </r>
  </si>
  <si>
    <r>
      <rPr>
        <sz val="10"/>
        <rFont val="Times New Roman"/>
        <charset val="134"/>
      </rPr>
      <t>增值率</t>
    </r>
    <r>
      <rPr>
        <sz val="10"/>
        <rFont val="Arial Narrow"/>
        <charset val="134"/>
      </rPr>
      <t>%</t>
    </r>
  </si>
  <si>
    <r>
      <rPr>
        <sz val="10"/>
        <rFont val="Times New Roman"/>
        <charset val="134"/>
      </rPr>
      <t>备注</t>
    </r>
  </si>
  <si>
    <r>
      <rPr>
        <sz val="10"/>
        <rFont val="Times New Roman"/>
        <charset val="134"/>
      </rPr>
      <t>原值</t>
    </r>
  </si>
  <si>
    <r>
      <rPr>
        <sz val="10"/>
        <rFont val="Times New Roman"/>
        <charset val="134"/>
      </rPr>
      <t>净值</t>
    </r>
  </si>
  <si>
    <r>
      <rPr>
        <sz val="10"/>
        <rFont val="宋体"/>
        <charset val="134"/>
      </rPr>
      <t>可回收收入</t>
    </r>
  </si>
  <si>
    <r>
      <rPr>
        <sz val="10"/>
        <rFont val="宋体"/>
        <charset val="134"/>
      </rPr>
      <t>拆除清理费</t>
    </r>
  </si>
  <si>
    <r>
      <rPr>
        <sz val="10"/>
        <rFont val="宋体"/>
        <charset val="134"/>
      </rPr>
      <t>唯一标识列</t>
    </r>
  </si>
  <si>
    <t>TCR型动态无功补偿装置</t>
  </si>
  <si>
    <t>SVC(35KV 18.7)</t>
  </si>
  <si>
    <t>荣信电力电子股份有限公司</t>
  </si>
  <si>
    <t>报废</t>
  </si>
  <si>
    <t>套</t>
  </si>
  <si>
    <t>格尔木发电厂区内</t>
  </si>
  <si>
    <t>估值见子项</t>
  </si>
  <si>
    <t>AV1</t>
  </si>
  <si>
    <t>1_1</t>
  </si>
  <si>
    <t>控制柜</t>
  </si>
  <si>
    <t>TCR-C-35HP</t>
  </si>
  <si>
    <t>面</t>
  </si>
  <si>
    <t/>
  </si>
  <si>
    <t>AV2</t>
  </si>
  <si>
    <t>1_2</t>
  </si>
  <si>
    <t>脉冲柜</t>
  </si>
  <si>
    <t>AV3</t>
  </si>
  <si>
    <t>1_3</t>
  </si>
  <si>
    <t>保护柜</t>
  </si>
  <si>
    <t>AV4</t>
  </si>
  <si>
    <t>1_4</t>
  </si>
  <si>
    <t>晶闸管阀组</t>
  </si>
  <si>
    <t>TCR-V-18.75/35-HP</t>
  </si>
  <si>
    <t>西安ABB</t>
  </si>
  <si>
    <t>钢+铝</t>
  </si>
  <si>
    <t>组</t>
  </si>
  <si>
    <t>AV5</t>
  </si>
  <si>
    <t>1_5</t>
  </si>
  <si>
    <t>隔离开关</t>
  </si>
  <si>
    <t>GW4-35D-31.5</t>
  </si>
  <si>
    <t>钢+其他</t>
  </si>
  <si>
    <t>台</t>
  </si>
  <si>
    <t>AV6</t>
  </si>
  <si>
    <t>1_6</t>
  </si>
  <si>
    <t>钢芯铝绞线</t>
  </si>
  <si>
    <t>LGJ-400/25</t>
  </si>
  <si>
    <t>米</t>
  </si>
  <si>
    <t>AV7</t>
  </si>
  <si>
    <t>1_7</t>
  </si>
  <si>
    <t>电流互感器</t>
  </si>
  <si>
    <t>LZZB9-35D 500/1</t>
  </si>
  <si>
    <t>大连北方互感器厂</t>
  </si>
  <si>
    <t>钢</t>
  </si>
  <si>
    <t>AV8</t>
  </si>
  <si>
    <t>1_8</t>
  </si>
  <si>
    <t>相控电抗器</t>
  </si>
  <si>
    <t>BKGKL-35-2*71.99</t>
  </si>
  <si>
    <t>AV9</t>
  </si>
  <si>
    <t>1_9</t>
  </si>
  <si>
    <t>滤波电抗器</t>
  </si>
  <si>
    <t>LKGKL-35-160-9.38</t>
  </si>
  <si>
    <t>AV10</t>
  </si>
  <si>
    <t>1_10</t>
  </si>
  <si>
    <t>电容器组</t>
  </si>
  <si>
    <t>TAL35</t>
  </si>
  <si>
    <t>AV11</t>
  </si>
  <si>
    <t>1_11</t>
  </si>
  <si>
    <t>电缆</t>
  </si>
  <si>
    <t>YJV-26/35 1*300</t>
  </si>
  <si>
    <t>铜</t>
  </si>
  <si>
    <t>AV12</t>
  </si>
  <si>
    <t>1_12</t>
  </si>
  <si>
    <t>YJV-26/35 3*185</t>
  </si>
  <si>
    <t>AV13</t>
  </si>
  <si>
    <t>1_13</t>
  </si>
  <si>
    <t>LGJ-185/25</t>
  </si>
  <si>
    <t>AV14</t>
  </si>
  <si>
    <t>1_14</t>
  </si>
  <si>
    <t>热镀锌扁钢</t>
  </si>
  <si>
    <t>60*8mm</t>
  </si>
  <si>
    <t>AV15</t>
  </si>
  <si>
    <t>1_15</t>
  </si>
  <si>
    <t>50*5mm</t>
  </si>
  <si>
    <t>AV16</t>
  </si>
  <si>
    <t>1_16</t>
  </si>
  <si>
    <t>支架、网状遮拦</t>
  </si>
  <si>
    <t>AV17</t>
  </si>
  <si>
    <t>1_17</t>
  </si>
  <si>
    <t>空调机</t>
  </si>
  <si>
    <t>申菱/吉荣LDF58SON</t>
  </si>
  <si>
    <t>AV18</t>
  </si>
  <si>
    <t>1_18</t>
  </si>
  <si>
    <t>绝缘瓷瓶</t>
  </si>
  <si>
    <t>个</t>
  </si>
  <si>
    <t>无回收价值</t>
  </si>
  <si>
    <t>AV19</t>
  </si>
  <si>
    <t>35KV 32.5Mvar</t>
  </si>
  <si>
    <t>AV20</t>
  </si>
  <si>
    <t>2_1</t>
  </si>
  <si>
    <t>SVC控制柜</t>
  </si>
  <si>
    <t>AV21</t>
  </si>
  <si>
    <t>2_2</t>
  </si>
  <si>
    <t>SVC脉冲柜</t>
  </si>
  <si>
    <t>AV22</t>
  </si>
  <si>
    <t>2_3</t>
  </si>
  <si>
    <t>SVC保护柜</t>
  </si>
  <si>
    <t>AV23</t>
  </si>
  <si>
    <t>2_4</t>
  </si>
  <si>
    <t>TCR-V-32.5/35-HP</t>
  </si>
  <si>
    <t>AV24</t>
  </si>
  <si>
    <t>2_6</t>
  </si>
  <si>
    <t>GW4-35D/1250-31.5</t>
  </si>
  <si>
    <t>AV25</t>
  </si>
  <si>
    <t>2_7</t>
  </si>
  <si>
    <t>AV26</t>
  </si>
  <si>
    <t>2_8</t>
  </si>
  <si>
    <t>AV27</t>
  </si>
  <si>
    <t>2_9</t>
  </si>
  <si>
    <t>AV28</t>
  </si>
  <si>
    <t>2_10</t>
  </si>
  <si>
    <t>BKGKL-35-2*124.78-178.6</t>
  </si>
  <si>
    <t>AV29</t>
  </si>
  <si>
    <t>2_11</t>
  </si>
  <si>
    <t>AV30</t>
  </si>
  <si>
    <t>2_12</t>
  </si>
  <si>
    <t>TAL35-BLW</t>
  </si>
  <si>
    <t>AV31</t>
  </si>
  <si>
    <t>2_13</t>
  </si>
  <si>
    <t>AV32</t>
  </si>
  <si>
    <t>2_14</t>
  </si>
  <si>
    <t>AV33</t>
  </si>
  <si>
    <t>2_15</t>
  </si>
  <si>
    <t>AV34</t>
  </si>
  <si>
    <t>2_16</t>
  </si>
  <si>
    <t>AV35</t>
  </si>
  <si>
    <t>2_17</t>
  </si>
  <si>
    <t>AV36</t>
  </si>
  <si>
    <t>2_18</t>
  </si>
  <si>
    <t>AV37</t>
  </si>
  <si>
    <t>2_19</t>
  </si>
  <si>
    <t>铝母排</t>
  </si>
  <si>
    <t>LMY-80*6</t>
  </si>
  <si>
    <t>铝</t>
  </si>
  <si>
    <t>AV38</t>
  </si>
  <si>
    <t>https://wenku.baidu.com/view/561fb716cc7931b765ce1568.html?_wkts_=1684725143942</t>
  </si>
  <si>
    <t>2_20</t>
  </si>
  <si>
    <t>AV39</t>
  </si>
  <si>
    <t>2_21</t>
  </si>
  <si>
    <t>AV40</t>
  </si>
  <si>
    <t>40.5Kv户外环网柜</t>
  </si>
  <si>
    <t>AV41</t>
  </si>
  <si>
    <r>
      <rPr>
        <sz val="10"/>
        <color indexed="8"/>
        <rFont val="Times New Roman"/>
        <charset val="134"/>
      </rPr>
      <t>机器设备合计</t>
    </r>
  </si>
  <si>
    <r>
      <rPr>
        <sz val="10"/>
        <color indexed="8"/>
        <rFont val="Times New Roman"/>
        <charset val="134"/>
      </rPr>
      <t>减：机器设备减值准备</t>
    </r>
  </si>
  <si>
    <r>
      <rPr>
        <sz val="10"/>
        <rFont val="Times New Roman"/>
        <charset val="134"/>
      </rPr>
      <t>机器设备净额</t>
    </r>
  </si>
  <si>
    <t>产权持有单位填表人：吴世玲</t>
  </si>
  <si>
    <r>
      <rPr>
        <sz val="10"/>
        <rFont val="宋体"/>
        <charset val="134"/>
      </rPr>
      <t>打印边界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</si>
</sst>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yyyy\-mm"/>
    <numFmt numFmtId="179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0"/>
      <name val="Arial Narrow"/>
      <charset val="134"/>
    </font>
    <font>
      <sz val="18"/>
      <name val="Arial Narrow"/>
      <charset val="134"/>
    </font>
    <font>
      <sz val="10"/>
      <color rgb="FFFF0000"/>
      <name val="Arial Narrow"/>
      <charset val="134"/>
    </font>
    <font>
      <sz val="10"/>
      <color theme="1"/>
      <name val="Arial Narrow"/>
      <charset val="134"/>
    </font>
    <font>
      <b/>
      <sz val="10"/>
      <name val="Arial Narrow"/>
      <charset val="134"/>
    </font>
    <font>
      <sz val="12"/>
      <name val="Arial Narrow"/>
      <charset val="134"/>
    </font>
    <font>
      <sz val="10"/>
      <color indexed="8"/>
      <name val="Arial Narrow"/>
      <charset val="134"/>
    </font>
    <font>
      <sz val="10"/>
      <color theme="0"/>
      <name val="Arial Narrow"/>
      <charset val="134"/>
    </font>
    <font>
      <sz val="9"/>
      <color indexed="8"/>
      <name val="Arial Narrow"/>
      <charset val="134"/>
    </font>
    <font>
      <sz val="10"/>
      <name val="宋体"/>
      <charset val="134"/>
    </font>
    <font>
      <sz val="10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sz val="18"/>
      <name val="黑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176" fontId="1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1" fillId="2" borderId="0" xfId="0" applyNumberFormat="1" applyFont="1" applyFill="1" applyAlignment="1">
      <alignment vertical="center"/>
    </xf>
    <xf numFmtId="178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 applyProtection="1">
      <alignment vertical="center"/>
      <protection locked="0" hidden="1"/>
    </xf>
    <xf numFmtId="176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/>
    <xf numFmtId="0" fontId="6" fillId="2" borderId="6" xfId="0" applyFont="1" applyFill="1" applyBorder="1" applyAlignment="1"/>
    <xf numFmtId="176" fontId="1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7" fontId="1" fillId="2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177" fontId="6" fillId="2" borderId="3" xfId="0" applyNumberFormat="1" applyFont="1" applyFill="1" applyBorder="1" applyAlignment="1"/>
    <xf numFmtId="178" fontId="6" fillId="2" borderId="3" xfId="0" applyNumberFormat="1" applyFont="1" applyFill="1" applyBorder="1" applyAlignment="1"/>
    <xf numFmtId="177" fontId="7" fillId="3" borderId="1" xfId="0" applyNumberFormat="1" applyFont="1" applyFill="1" applyBorder="1" applyAlignment="1">
      <alignment horizontal="center" vertical="center" shrinkToFit="1"/>
    </xf>
    <xf numFmtId="178" fontId="7" fillId="3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78" fontId="1" fillId="2" borderId="3" xfId="0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Alignment="1">
      <alignment horizontal="right" vertical="center"/>
    </xf>
    <xf numFmtId="176" fontId="1" fillId="2" borderId="7" xfId="0" applyNumberFormat="1" applyFont="1" applyFill="1" applyBorder="1" applyAlignment="1">
      <alignment horizontal="right" vertical="center"/>
    </xf>
    <xf numFmtId="179" fontId="1" fillId="2" borderId="9" xfId="0" applyNumberFormat="1" applyFont="1" applyFill="1" applyBorder="1" applyAlignment="1">
      <alignment horizontal="center" vertical="center" shrinkToFit="1"/>
    </xf>
    <xf numFmtId="179" fontId="1" fillId="2" borderId="2" xfId="0" applyNumberFormat="1" applyFont="1" applyFill="1" applyBorder="1" applyAlignment="1">
      <alignment horizontal="center" vertical="center" shrinkToFit="1"/>
    </xf>
    <xf numFmtId="10" fontId="1" fillId="2" borderId="2" xfId="0" applyNumberFormat="1" applyFont="1" applyFill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right" vertical="center" shrinkToFi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shrinkToFit="1"/>
    </xf>
    <xf numFmtId="176" fontId="7" fillId="2" borderId="1" xfId="0" applyNumberFormat="1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38738;&#28023;&#40644;&#27827;&#27700;&#30005;&#31449;\&#38738;&#28023;&#40644;&#27827;&#19978;&#28216;&#27700;&#30005;&#36164;&#20135;&#22788;&#32622;-0602\&#35780;&#20272;&#26126;&#32454;&#34920;-5&#23478;&#27719;&#24635;&#20316;&#20215;(&#20998;&#21015;)-&#38142;&#25509;&#29256;06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24037;&#20316;\&#24037;&#20316;\2021&#24180;&#24230;&#24223;&#26087;&#29289;&#36164;&#25253;&#24223;\&#40644;&#27827;&#20844;&#21496;&#35780;&#20272;&#26426;&#26500;&#20986;&#20855;&#25253;&#21578;\&#38738;&#28023;&#40644;&#27827;&#35780;&#20272;&#26126;&#32454;&#34920;-5&#23478;&#20998;&#21015;-&#25968;&#20540;&#21270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科目减值准备及风险损失汇总表"/>
      <sheetName val="资产基础法贴数用表"/>
      <sheetName val="基本信息输入表"/>
      <sheetName val="申报表封面"/>
      <sheetName val="资产基础法评估明表工作流程图"/>
      <sheetName val="索引目录"/>
      <sheetName val="企业基本情况表"/>
      <sheetName val="填表说明"/>
      <sheetName val="报告说明用表"/>
      <sheetName val="资产负债表"/>
      <sheetName val="1-汇总表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2-4交易性-其他"/>
      <sheetName val="3-3衍生金融资产"/>
      <sheetName val="3-4应收票据"/>
      <sheetName val="3-5应收账款"/>
      <sheetName val="3-6应收账款融资"/>
      <sheetName val="3-7预付款项"/>
      <sheetName val="3-8其他应收款"/>
      <sheetName val="3-9存货汇总"/>
      <sheetName val="3-9-1材料采购（在途物资）"/>
      <sheetName val="3-9-2原材料"/>
      <sheetName val="Sheet3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开发产品"/>
      <sheetName val="3-9-10开发成本"/>
      <sheetName val="3-9-11消耗性生物资产"/>
      <sheetName val="3-9-12工程施工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长期股权投资"/>
      <sheetName val="4-5其他权益工具投资"/>
      <sheetName val="4-6其他非流动金融资产"/>
      <sheetName val="4-7投资性房地产汇总"/>
      <sheetName val="4-7-1投资性房地产（成本计量）"/>
      <sheetName val="4-7-2投资性房地产（公允计量）"/>
      <sheetName val="4-7-3投资性地产（成本计量）"/>
      <sheetName val="4-7-4投资性地产（公允计量）"/>
      <sheetName val="4-8固定资产汇总"/>
      <sheetName val="4-8-5机器设备"/>
      <sheetName val="4-8-7电子设备"/>
      <sheetName val="评估说明用表"/>
      <sheetName val="1-汇总表 (国资委格式输出)"/>
      <sheetName val="2-分类汇总"/>
      <sheetName val="3-流动汇总 (分别统计)"/>
      <sheetName val="3-9-2-1原材料 (龙羊峡发电分公司)"/>
      <sheetName val="3-9-2-2原材料 (西安太阳能分公司)"/>
      <sheetName val="4-8-1房屋建筑物"/>
      <sheetName val="4-8-2构筑物"/>
      <sheetName val="4-8-3管道沟槽"/>
      <sheetName val="4-8-4井巷工程"/>
      <sheetName val="4-8固定资产汇总 (分别统计)"/>
      <sheetName val="4-8-5-1机器设备 (龙羊峡)"/>
      <sheetName val="4-8-5-2机器设备 (积石峡)"/>
      <sheetName val="4-8-5-3机器设备 (工程建设分公司)"/>
      <sheetName val="4-8-5-4机器设备 (西安太阳能分公司)"/>
      <sheetName val="4-8-5-5机器设备 (格尔木)"/>
      <sheetName val="4-8-7-1电子设备 (龙羊峡)"/>
      <sheetName val="4-8-7-2电子设备 (积石峡)"/>
      <sheetName val="Sheet2"/>
      <sheetName val="Sheet1"/>
      <sheetName val="意见"/>
      <sheetName val="网络询价资料"/>
      <sheetName val="4-8-6车辆"/>
      <sheetName val="4-8-8土地"/>
      <sheetName val="4-8-9船舶"/>
      <sheetName val="4-9在建工程汇总"/>
      <sheetName val="4-9-1在建（土建）"/>
      <sheetName val="4-9-2在建（设备）"/>
      <sheetName val="4-9-3在建（待摊投资）"/>
      <sheetName val="4-9-4在建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应付职工薪酬"/>
      <sheetName val="5-9应交税费"/>
      <sheetName val="5-10其他应付款"/>
      <sheetName val="5-11持有待售负债"/>
      <sheetName val="5-12一年内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预计负债"/>
      <sheetName val="6-6递延收益"/>
      <sheetName val="6-7递延所得税负债"/>
      <sheetName val="6-8其他非流动负债"/>
    </sheetNames>
    <sheetDataSet>
      <sheetData sheetId="0" refreshError="1"/>
      <sheetData sheetId="1" refreshError="1"/>
      <sheetData sheetId="2" refreshError="1">
        <row r="6">
          <cell r="K6" t="str">
            <v>产权持有单位</v>
          </cell>
        </row>
        <row r="6">
          <cell r="M6" t="str">
            <v>青海黄河上游水电开发有限责任公司</v>
          </cell>
        </row>
        <row r="7">
          <cell r="M7">
            <v>45016</v>
          </cell>
        </row>
        <row r="61">
          <cell r="O61">
            <v>45043</v>
          </cell>
        </row>
        <row r="61">
          <cell r="Q61" t="str">
            <v>张明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汇总表 (国资委格式输出)"/>
      <sheetName val="2-分类汇总"/>
      <sheetName val="3-流动汇总 (分别统计)"/>
      <sheetName val="3-9-2-1原材料 (龙羊峡发电分公司)"/>
      <sheetName val="3-9-2-2原材料 (西安太阳能分公司)"/>
      <sheetName val="4-8固定资产汇总 (分别统计)"/>
      <sheetName val="4-8-5-1机器设备 (龙羊峡)"/>
      <sheetName val="4-8-5-2机器设备 (积石峡)"/>
      <sheetName val="4-8-5-3机器设备 (工程建设分公司)"/>
      <sheetName val="4-8-5-4机器设备 (西安太阳能分公司)"/>
      <sheetName val="4-8-5-5机器设备 (格尔木)"/>
      <sheetName val="4-8-7-1电子设备 (龙羊峡)"/>
      <sheetName val="4-8-7-2电子设备 (积石峡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V7" t="str">
            <v>可回收变现价值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5"/>
  <sheetViews>
    <sheetView tabSelected="1" workbookViewId="0">
      <selection activeCell="C13" sqref="C13"/>
    </sheetView>
  </sheetViews>
  <sheetFormatPr defaultColWidth="9.81818181818182" defaultRowHeight="15.75" customHeight="1"/>
  <cols>
    <col min="1" max="1" width="7.16363636363636" style="1" customWidth="1"/>
    <col min="2" max="2" width="10.3636363636364" style="7" customWidth="1"/>
    <col min="3" max="3" width="26.5272727272727" style="7" customWidth="1"/>
    <col min="4" max="4" width="16.9090909090909" style="7" customWidth="1"/>
    <col min="5" max="5" width="17.9363636363636" style="7" hidden="1" customWidth="1"/>
    <col min="6" max="6" width="9.81818181818182" style="7" customWidth="1"/>
    <col min="7" max="7" width="9.07272727272727" style="7" customWidth="1"/>
    <col min="8" max="8" width="8.66363636363636" style="1" customWidth="1"/>
    <col min="9" max="9" width="5.93636363636364" style="3" customWidth="1"/>
    <col min="10" max="10" width="7.57272727272727" style="8" customWidth="1"/>
    <col min="11" max="11" width="15.8909090909091" style="7" customWidth="1"/>
    <col min="12" max="12" width="8.8" style="9" customWidth="1"/>
    <col min="13" max="13" width="8.66363636363636" style="9" customWidth="1"/>
    <col min="14" max="14" width="5.11818181818182" style="1" hidden="1" customWidth="1"/>
    <col min="15" max="15" width="9.81818181818182" style="1" hidden="1" customWidth="1"/>
    <col min="16" max="16" width="7.84545454545455" style="1" hidden="1" customWidth="1"/>
    <col min="17" max="17" width="12.6181818181818" style="1" customWidth="1"/>
    <col min="18" max="18" width="12.2090909090909" style="1" customWidth="1"/>
    <col min="19" max="19" width="11.2545454545455" style="1" customWidth="1"/>
    <col min="20" max="20" width="17.9363636363636" style="1" customWidth="1"/>
    <col min="21" max="21" width="9.07272727272727" style="1" customWidth="1"/>
    <col min="22" max="22" width="10.7090909090909" style="1" customWidth="1"/>
    <col min="23" max="23" width="8.39090909090909" style="1" customWidth="1"/>
    <col min="24" max="24" width="12.6181818181818" style="7" customWidth="1"/>
    <col min="25" max="25" width="9.48181818181818" style="1" hidden="1" customWidth="1"/>
    <col min="26" max="26" width="9.81818181818182" style="1" hidden="1" customWidth="1"/>
    <col min="27" max="27" width="9.81818181818182" style="10" hidden="1" customWidth="1"/>
    <col min="28" max="28" width="12.3454545454545" style="10" hidden="1" customWidth="1"/>
    <col min="29" max="29" width="9.81818181818182" style="1" hidden="1" customWidth="1"/>
    <col min="30" max="16384" width="9.81818181818182" style="1"/>
  </cols>
  <sheetData>
    <row r="1" s="1" customFormat="1" customHeight="1" spans="1:28">
      <c r="A1" s="11" t="s">
        <v>0</v>
      </c>
      <c r="B1" s="7"/>
      <c r="C1" s="7"/>
      <c r="D1" s="7"/>
      <c r="E1" s="7"/>
      <c r="F1" s="7"/>
      <c r="G1" s="7"/>
      <c r="H1" s="1"/>
      <c r="I1" s="3"/>
      <c r="J1" s="8"/>
      <c r="K1" s="7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7"/>
      <c r="Y1" s="1"/>
      <c r="Z1" s="1"/>
      <c r="AA1" s="10"/>
      <c r="AB1" s="10"/>
    </row>
    <row r="2" s="2" customFormat="1" ht="30" customHeight="1" spans="1:28">
      <c r="A2" s="12" t="s">
        <v>1</v>
      </c>
      <c r="AA2" s="80"/>
      <c r="AB2" s="80"/>
    </row>
    <row r="3" s="1" customFormat="1" customHeight="1" spans="1:28">
      <c r="A3" s="3" t="str">
        <f>"评估基准日："&amp;TEXT([1]基本信息输入表!M7,"yyyy年mm月dd日")</f>
        <v>评估基准日：2023年03月31日</v>
      </c>
      <c r="AA3" s="10"/>
      <c r="AB3" s="10"/>
    </row>
    <row r="4" s="1" customFormat="1" ht="14.25" customHeight="1" spans="1:28">
      <c r="A4" s="3"/>
      <c r="B4" s="13"/>
      <c r="C4" s="13"/>
      <c r="D4" s="13"/>
      <c r="E4" s="13"/>
      <c r="F4" s="13"/>
      <c r="G4" s="13"/>
      <c r="H4" s="3"/>
      <c r="I4" s="3"/>
      <c r="J4" s="39"/>
      <c r="K4" s="13"/>
      <c r="L4" s="40"/>
      <c r="M4" s="40"/>
      <c r="N4" s="3"/>
      <c r="O4" s="3"/>
      <c r="P4" s="3"/>
      <c r="Q4" s="3"/>
      <c r="R4" s="3"/>
      <c r="S4" s="3"/>
      <c r="T4" s="3"/>
      <c r="U4" s="3"/>
      <c r="V4" s="65" t="s">
        <v>2</v>
      </c>
      <c r="AA4" s="10"/>
      <c r="AB4" s="10"/>
    </row>
    <row r="5" s="1" customFormat="1" customHeight="1" spans="1:28">
      <c r="A5" s="1" t="str">
        <f>[1]基本信息输入表!K6&amp;"："&amp;[1]基本信息输入表!M6</f>
        <v>产权持有单位：青海黄河上游水电开发有限责任公司</v>
      </c>
      <c r="B5" s="7"/>
      <c r="C5" s="7"/>
      <c r="D5" s="7"/>
      <c r="E5" s="7"/>
      <c r="F5" s="7"/>
      <c r="G5" s="7"/>
      <c r="H5" s="1"/>
      <c r="I5" s="3"/>
      <c r="J5" s="8"/>
      <c r="K5" s="7"/>
      <c r="L5" s="9"/>
      <c r="M5" s="9"/>
      <c r="N5" s="1"/>
      <c r="O5" s="1"/>
      <c r="P5" s="1"/>
      <c r="Q5" s="1"/>
      <c r="R5" s="1"/>
      <c r="S5" s="1"/>
      <c r="T5" s="1"/>
      <c r="U5" s="66" t="s">
        <v>3</v>
      </c>
      <c r="V5" s="35"/>
      <c r="W5" s="35"/>
      <c r="X5" s="35"/>
      <c r="Y5" s="1"/>
      <c r="Z5" s="1"/>
      <c r="AA5" s="10"/>
      <c r="AB5" s="10"/>
    </row>
    <row r="6" s="3" customFormat="1" ht="14" customHeight="1" spans="1:28">
      <c r="A6" s="14" t="s">
        <v>4</v>
      </c>
      <c r="B6" s="15" t="s">
        <v>5</v>
      </c>
      <c r="C6" s="16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8" t="s">
        <v>11</v>
      </c>
      <c r="I6" s="41" t="s">
        <v>12</v>
      </c>
      <c r="J6" s="42" t="s">
        <v>13</v>
      </c>
      <c r="K6" s="16" t="s">
        <v>14</v>
      </c>
      <c r="L6" s="43" t="s">
        <v>15</v>
      </c>
      <c r="M6" s="43" t="s">
        <v>16</v>
      </c>
      <c r="N6" s="41" t="s">
        <v>17</v>
      </c>
      <c r="O6" s="18" t="s">
        <v>18</v>
      </c>
      <c r="P6" s="18" t="s">
        <v>19</v>
      </c>
      <c r="Q6" s="14" t="s">
        <v>20</v>
      </c>
      <c r="R6" s="33"/>
      <c r="S6" s="18" t="s">
        <v>21</v>
      </c>
      <c r="T6" s="14" t="s">
        <v>22</v>
      </c>
      <c r="U6" s="32"/>
      <c r="V6" s="33"/>
      <c r="W6" s="41" t="s">
        <v>23</v>
      </c>
      <c r="X6" s="16" t="s">
        <v>24</v>
      </c>
      <c r="AA6" s="10"/>
      <c r="AB6" s="10"/>
    </row>
    <row r="7" s="3" customFormat="1" ht="24" customHeight="1" spans="1:28">
      <c r="A7" s="19"/>
      <c r="B7" s="19"/>
      <c r="C7" s="19"/>
      <c r="D7" s="19"/>
      <c r="E7" s="19"/>
      <c r="F7" s="20"/>
      <c r="G7" s="20"/>
      <c r="H7" s="20"/>
      <c r="I7" s="44"/>
      <c r="J7" s="45"/>
      <c r="K7" s="19"/>
      <c r="L7" s="46"/>
      <c r="M7" s="46"/>
      <c r="N7" s="19"/>
      <c r="O7" s="20"/>
      <c r="P7" s="20"/>
      <c r="Q7" s="67" t="s">
        <v>25</v>
      </c>
      <c r="R7" s="68" t="s">
        <v>26</v>
      </c>
      <c r="S7" s="20"/>
      <c r="T7" s="68" t="s">
        <v>27</v>
      </c>
      <c r="U7" s="69" t="s">
        <v>28</v>
      </c>
      <c r="V7" s="68" t="str">
        <f>'[2]4-8-5-1机器设备 (龙羊峡)'!V7</f>
        <v>可回收变现价值</v>
      </c>
      <c r="W7" s="19"/>
      <c r="X7" s="19"/>
      <c r="Y7" s="3" t="s">
        <v>29</v>
      </c>
      <c r="AA7" s="10"/>
      <c r="AB7" s="10"/>
    </row>
    <row r="8" s="4" customFormat="1" ht="12.75" customHeight="1" spans="1:28">
      <c r="A8" s="21">
        <f>IF(C8="","",ROW()-7)</f>
        <v>1</v>
      </c>
      <c r="B8" s="22">
        <v>100054966</v>
      </c>
      <c r="C8" s="23" t="s">
        <v>30</v>
      </c>
      <c r="D8" s="23" t="s">
        <v>31</v>
      </c>
      <c r="E8" s="23" t="s">
        <v>32</v>
      </c>
      <c r="F8" s="24">
        <v>0</v>
      </c>
      <c r="G8" s="22" t="s">
        <v>33</v>
      </c>
      <c r="H8" s="25"/>
      <c r="I8" s="25" t="s">
        <v>34</v>
      </c>
      <c r="J8" s="47">
        <v>2</v>
      </c>
      <c r="K8" s="25" t="s">
        <v>35</v>
      </c>
      <c r="L8" s="48">
        <v>41609</v>
      </c>
      <c r="M8" s="48">
        <v>41609</v>
      </c>
      <c r="N8" s="47">
        <v>18</v>
      </c>
      <c r="O8" s="25">
        <v>0</v>
      </c>
      <c r="P8" s="25">
        <v>0</v>
      </c>
      <c r="Q8" s="70">
        <v>3385441.99</v>
      </c>
      <c r="R8" s="70">
        <v>1730384.51</v>
      </c>
      <c r="S8" s="70">
        <v>1589841.51</v>
      </c>
      <c r="T8" s="71"/>
      <c r="U8" s="72"/>
      <c r="V8" s="71"/>
      <c r="W8" s="73">
        <v>163.202009349452</v>
      </c>
      <c r="X8" s="74" t="s">
        <v>36</v>
      </c>
      <c r="Y8" s="81" t="s">
        <v>37</v>
      </c>
      <c r="Z8" s="81"/>
      <c r="AA8" s="82"/>
      <c r="AB8" s="82"/>
    </row>
    <row r="9" s="1" customFormat="1" ht="12.75" customHeight="1" spans="1:28">
      <c r="A9" s="16" t="s">
        <v>38</v>
      </c>
      <c r="B9" s="26"/>
      <c r="C9" s="27" t="s">
        <v>39</v>
      </c>
      <c r="D9" s="27" t="s">
        <v>40</v>
      </c>
      <c r="E9" s="27" t="s">
        <v>32</v>
      </c>
      <c r="F9" s="28">
        <v>0</v>
      </c>
      <c r="G9" s="26" t="s">
        <v>33</v>
      </c>
      <c r="H9" s="29">
        <v>0.1</v>
      </c>
      <c r="I9" s="29" t="s">
        <v>41</v>
      </c>
      <c r="J9" s="49">
        <v>1</v>
      </c>
      <c r="K9" s="29" t="s">
        <v>35</v>
      </c>
      <c r="L9" s="50">
        <v>41609</v>
      </c>
      <c r="M9" s="50">
        <v>41609</v>
      </c>
      <c r="N9" s="49"/>
      <c r="O9" s="51"/>
      <c r="P9" s="52"/>
      <c r="Q9" s="75"/>
      <c r="R9" s="75"/>
      <c r="S9" s="75"/>
      <c r="T9" s="51">
        <v>290</v>
      </c>
      <c r="U9" s="51"/>
      <c r="V9" s="51">
        <v>290</v>
      </c>
      <c r="W9" s="64" t="s">
        <v>42</v>
      </c>
      <c r="X9" s="52"/>
      <c r="Y9" s="3" t="s">
        <v>43</v>
      </c>
      <c r="Z9" s="81"/>
      <c r="AA9" s="10"/>
      <c r="AB9" s="10"/>
    </row>
    <row r="10" s="1" customFormat="1" ht="12.75" customHeight="1" spans="1:28">
      <c r="A10" s="16" t="s">
        <v>44</v>
      </c>
      <c r="B10" s="26"/>
      <c r="C10" s="27" t="s">
        <v>45</v>
      </c>
      <c r="D10" s="27" t="s">
        <v>40</v>
      </c>
      <c r="E10" s="27" t="s">
        <v>32</v>
      </c>
      <c r="F10" s="28">
        <v>0</v>
      </c>
      <c r="G10" s="26" t="s">
        <v>33</v>
      </c>
      <c r="H10" s="29">
        <v>0.2</v>
      </c>
      <c r="I10" s="29" t="s">
        <v>41</v>
      </c>
      <c r="J10" s="49">
        <v>2</v>
      </c>
      <c r="K10" s="29" t="s">
        <v>35</v>
      </c>
      <c r="L10" s="50">
        <v>41609</v>
      </c>
      <c r="M10" s="50">
        <v>41609</v>
      </c>
      <c r="N10" s="49"/>
      <c r="O10" s="51"/>
      <c r="P10" s="52"/>
      <c r="Q10" s="75"/>
      <c r="R10" s="75"/>
      <c r="S10" s="75"/>
      <c r="T10" s="51">
        <v>780</v>
      </c>
      <c r="U10" s="31"/>
      <c r="V10" s="51">
        <v>780</v>
      </c>
      <c r="W10" s="64" t="s">
        <v>42</v>
      </c>
      <c r="X10" s="52"/>
      <c r="Y10" s="3" t="s">
        <v>46</v>
      </c>
      <c r="Z10" s="81"/>
      <c r="AA10" s="10"/>
      <c r="AB10" s="10"/>
    </row>
    <row r="11" s="1" customFormat="1" ht="12.75" customHeight="1" spans="1:28">
      <c r="A11" s="16" t="s">
        <v>47</v>
      </c>
      <c r="B11" s="26"/>
      <c r="C11" s="27" t="s">
        <v>48</v>
      </c>
      <c r="D11" s="27"/>
      <c r="E11" s="27" t="s">
        <v>32</v>
      </c>
      <c r="F11" s="28">
        <v>0</v>
      </c>
      <c r="G11" s="26" t="s">
        <v>33</v>
      </c>
      <c r="H11" s="29">
        <v>0.2</v>
      </c>
      <c r="I11" s="29" t="s">
        <v>41</v>
      </c>
      <c r="J11" s="49">
        <v>2</v>
      </c>
      <c r="K11" s="29" t="s">
        <v>35</v>
      </c>
      <c r="L11" s="50">
        <v>41609</v>
      </c>
      <c r="M11" s="50">
        <v>41609</v>
      </c>
      <c r="N11" s="49"/>
      <c r="O11" s="51"/>
      <c r="P11" s="52"/>
      <c r="Q11" s="75"/>
      <c r="R11" s="75"/>
      <c r="S11" s="75"/>
      <c r="T11" s="51">
        <v>640</v>
      </c>
      <c r="U11" s="31"/>
      <c r="V11" s="51">
        <v>640</v>
      </c>
      <c r="W11" s="64" t="s">
        <v>42</v>
      </c>
      <c r="X11" s="52"/>
      <c r="Y11" s="3" t="s">
        <v>49</v>
      </c>
      <c r="Z11" s="81"/>
      <c r="AA11" s="10"/>
      <c r="AB11" s="10"/>
    </row>
    <row r="12" s="5" customFormat="1" ht="12.75" customHeight="1" spans="1:28">
      <c r="A12" s="16" t="s">
        <v>50</v>
      </c>
      <c r="B12" s="26"/>
      <c r="C12" s="27" t="s">
        <v>51</v>
      </c>
      <c r="D12" s="27" t="s">
        <v>52</v>
      </c>
      <c r="E12" s="27" t="s">
        <v>53</v>
      </c>
      <c r="F12" s="26" t="s">
        <v>54</v>
      </c>
      <c r="G12" s="26" t="s">
        <v>33</v>
      </c>
      <c r="H12" s="29">
        <v>9</v>
      </c>
      <c r="I12" s="29" t="s">
        <v>55</v>
      </c>
      <c r="J12" s="49">
        <v>6</v>
      </c>
      <c r="K12" s="29" t="s">
        <v>35</v>
      </c>
      <c r="L12" s="50">
        <v>41609</v>
      </c>
      <c r="M12" s="50">
        <v>41609</v>
      </c>
      <c r="N12" s="49"/>
      <c r="O12" s="53"/>
      <c r="P12" s="54"/>
      <c r="Q12" s="75"/>
      <c r="R12" s="75"/>
      <c r="S12" s="75"/>
      <c r="T12" s="51">
        <v>20790</v>
      </c>
      <c r="U12" s="31"/>
      <c r="V12" s="51">
        <v>20790</v>
      </c>
      <c r="W12" s="64" t="s">
        <v>42</v>
      </c>
      <c r="X12" s="52"/>
      <c r="Y12" s="83" t="s">
        <v>56</v>
      </c>
      <c r="Z12" s="83"/>
      <c r="AA12" s="84"/>
      <c r="AB12" s="84"/>
    </row>
    <row r="13" s="1" customFormat="1" ht="12.75" customHeight="1" spans="1:28">
      <c r="A13" s="16" t="s">
        <v>57</v>
      </c>
      <c r="B13" s="26"/>
      <c r="C13" s="27" t="s">
        <v>58</v>
      </c>
      <c r="D13" s="27" t="s">
        <v>59</v>
      </c>
      <c r="E13" s="27" t="s">
        <v>32</v>
      </c>
      <c r="F13" s="26" t="s">
        <v>60</v>
      </c>
      <c r="G13" s="26" t="s">
        <v>33</v>
      </c>
      <c r="H13" s="29">
        <v>0.72</v>
      </c>
      <c r="I13" s="29" t="s">
        <v>61</v>
      </c>
      <c r="J13" s="49">
        <v>4</v>
      </c>
      <c r="K13" s="29" t="s">
        <v>35</v>
      </c>
      <c r="L13" s="50">
        <v>41609</v>
      </c>
      <c r="M13" s="50">
        <v>41609</v>
      </c>
      <c r="N13" s="49"/>
      <c r="O13" s="51"/>
      <c r="P13" s="52"/>
      <c r="Q13" s="75"/>
      <c r="R13" s="75"/>
      <c r="S13" s="75"/>
      <c r="T13" s="51">
        <v>1300</v>
      </c>
      <c r="U13" s="31"/>
      <c r="V13" s="51">
        <v>1300</v>
      </c>
      <c r="W13" s="64" t="s">
        <v>42</v>
      </c>
      <c r="X13" s="52"/>
      <c r="Y13" s="3" t="s">
        <v>62</v>
      </c>
      <c r="Z13" s="3"/>
      <c r="AA13" s="10"/>
      <c r="AB13" s="82"/>
    </row>
    <row r="14" s="6" customFormat="1" ht="12.75" customHeight="1" spans="1:28">
      <c r="A14" s="16" t="s">
        <v>63</v>
      </c>
      <c r="B14" s="26"/>
      <c r="C14" s="27" t="s">
        <v>64</v>
      </c>
      <c r="D14" s="27" t="s">
        <v>65</v>
      </c>
      <c r="E14" s="27" t="s">
        <v>32</v>
      </c>
      <c r="F14" s="26" t="s">
        <v>54</v>
      </c>
      <c r="G14" s="26" t="s">
        <v>33</v>
      </c>
      <c r="H14" s="29">
        <v>0.0390675</v>
      </c>
      <c r="I14" s="29" t="s">
        <v>66</v>
      </c>
      <c r="J14" s="49">
        <v>30</v>
      </c>
      <c r="K14" s="29" t="s">
        <v>35</v>
      </c>
      <c r="L14" s="50">
        <v>41609</v>
      </c>
      <c r="M14" s="50">
        <v>41609</v>
      </c>
      <c r="N14" s="49"/>
      <c r="O14" s="55"/>
      <c r="P14" s="56"/>
      <c r="Q14" s="75"/>
      <c r="R14" s="75"/>
      <c r="S14" s="75"/>
      <c r="T14" s="51">
        <v>400</v>
      </c>
      <c r="U14" s="31"/>
      <c r="V14" s="51">
        <v>400</v>
      </c>
      <c r="W14" s="64" t="s">
        <v>42</v>
      </c>
      <c r="X14" s="52"/>
      <c r="Y14" s="3" t="s">
        <v>67</v>
      </c>
      <c r="Z14" s="3"/>
      <c r="AA14" s="10"/>
      <c r="AB14" s="10"/>
    </row>
    <row r="15" s="1" customFormat="1" ht="12.75" customHeight="1" spans="1:28">
      <c r="A15" s="16" t="s">
        <v>68</v>
      </c>
      <c r="B15" s="26"/>
      <c r="C15" s="27" t="s">
        <v>69</v>
      </c>
      <c r="D15" s="27" t="s">
        <v>70</v>
      </c>
      <c r="E15" s="27" t="s">
        <v>71</v>
      </c>
      <c r="F15" s="26" t="s">
        <v>72</v>
      </c>
      <c r="G15" s="26" t="s">
        <v>33</v>
      </c>
      <c r="H15" s="29">
        <v>2.1</v>
      </c>
      <c r="I15" s="29" t="s">
        <v>61</v>
      </c>
      <c r="J15" s="49">
        <v>21</v>
      </c>
      <c r="K15" s="29" t="s">
        <v>35</v>
      </c>
      <c r="L15" s="50">
        <v>41609</v>
      </c>
      <c r="M15" s="50">
        <v>41609</v>
      </c>
      <c r="N15" s="49"/>
      <c r="O15" s="51"/>
      <c r="P15" s="52"/>
      <c r="Q15" s="75"/>
      <c r="R15" s="75"/>
      <c r="S15" s="75"/>
      <c r="T15" s="51">
        <v>3780</v>
      </c>
      <c r="U15" s="31"/>
      <c r="V15" s="51">
        <v>3780</v>
      </c>
      <c r="W15" s="64" t="s">
        <v>42</v>
      </c>
      <c r="X15" s="52"/>
      <c r="Y15" s="3" t="s">
        <v>73</v>
      </c>
      <c r="Z15" s="3"/>
      <c r="AA15" s="10"/>
      <c r="AB15" s="10"/>
    </row>
    <row r="16" s="5" customFormat="1" ht="12.75" customHeight="1" spans="1:28">
      <c r="A16" s="16" t="s">
        <v>74</v>
      </c>
      <c r="B16" s="26"/>
      <c r="C16" s="27" t="s">
        <v>75</v>
      </c>
      <c r="D16" s="27" t="s">
        <v>76</v>
      </c>
      <c r="E16" s="27" t="s">
        <v>32</v>
      </c>
      <c r="F16" s="26" t="s">
        <v>54</v>
      </c>
      <c r="G16" s="26" t="s">
        <v>33</v>
      </c>
      <c r="H16" s="29">
        <v>7.416</v>
      </c>
      <c r="I16" s="29" t="s">
        <v>61</v>
      </c>
      <c r="J16" s="49">
        <v>6</v>
      </c>
      <c r="K16" s="29" t="s">
        <v>35</v>
      </c>
      <c r="L16" s="50">
        <v>41610</v>
      </c>
      <c r="M16" s="50">
        <v>41610</v>
      </c>
      <c r="N16" s="49"/>
      <c r="O16" s="53"/>
      <c r="P16" s="54"/>
      <c r="Q16" s="75"/>
      <c r="R16" s="75"/>
      <c r="S16" s="75"/>
      <c r="T16" s="51">
        <v>28480</v>
      </c>
      <c r="U16" s="31"/>
      <c r="V16" s="51">
        <v>28480</v>
      </c>
      <c r="W16" s="64" t="s">
        <v>42</v>
      </c>
      <c r="X16" s="52"/>
      <c r="Y16" s="83" t="s">
        <v>77</v>
      </c>
      <c r="Z16" s="83"/>
      <c r="AA16" s="84"/>
      <c r="AB16" s="84"/>
    </row>
    <row r="17" s="5" customFormat="1" ht="12.75" customHeight="1" spans="1:28">
      <c r="A17" s="16" t="s">
        <v>78</v>
      </c>
      <c r="B17" s="26"/>
      <c r="C17" s="27" t="s">
        <v>79</v>
      </c>
      <c r="D17" s="27" t="s">
        <v>80</v>
      </c>
      <c r="E17" s="27" t="s">
        <v>32</v>
      </c>
      <c r="F17" s="26" t="s">
        <v>54</v>
      </c>
      <c r="G17" s="26" t="s">
        <v>33</v>
      </c>
      <c r="H17" s="29">
        <v>4.02</v>
      </c>
      <c r="I17" s="29" t="s">
        <v>61</v>
      </c>
      <c r="J17" s="49">
        <v>12</v>
      </c>
      <c r="K17" s="29" t="s">
        <v>35</v>
      </c>
      <c r="L17" s="50">
        <v>41611</v>
      </c>
      <c r="M17" s="50">
        <v>41611</v>
      </c>
      <c r="N17" s="49"/>
      <c r="O17" s="53"/>
      <c r="P17" s="54"/>
      <c r="Q17" s="75"/>
      <c r="R17" s="75"/>
      <c r="S17" s="75"/>
      <c r="T17" s="51">
        <v>15440</v>
      </c>
      <c r="U17" s="31"/>
      <c r="V17" s="51">
        <v>15440</v>
      </c>
      <c r="W17" s="64" t="s">
        <v>42</v>
      </c>
      <c r="X17" s="52"/>
      <c r="Y17" s="83" t="s">
        <v>81</v>
      </c>
      <c r="Z17" s="83"/>
      <c r="AA17" s="84"/>
      <c r="AB17" s="84"/>
    </row>
    <row r="18" s="1" customFormat="1" ht="12.75" customHeight="1" spans="1:28">
      <c r="A18" s="16" t="s">
        <v>82</v>
      </c>
      <c r="B18" s="26"/>
      <c r="C18" s="27" t="s">
        <v>83</v>
      </c>
      <c r="D18" s="27" t="s">
        <v>84</v>
      </c>
      <c r="E18" s="27" t="s">
        <v>53</v>
      </c>
      <c r="F18" s="26" t="s">
        <v>54</v>
      </c>
      <c r="G18" s="26" t="s">
        <v>33</v>
      </c>
      <c r="H18" s="29">
        <v>4.224</v>
      </c>
      <c r="I18" s="29" t="s">
        <v>55</v>
      </c>
      <c r="J18" s="49">
        <v>4</v>
      </c>
      <c r="K18" s="29" t="s">
        <v>35</v>
      </c>
      <c r="L18" s="50">
        <v>41612</v>
      </c>
      <c r="M18" s="50">
        <v>41612</v>
      </c>
      <c r="N18" s="49"/>
      <c r="O18" s="51"/>
      <c r="P18" s="52"/>
      <c r="Q18" s="75"/>
      <c r="R18" s="75"/>
      <c r="S18" s="75"/>
      <c r="T18" s="51">
        <v>6840</v>
      </c>
      <c r="U18" s="31"/>
      <c r="V18" s="51">
        <v>6840</v>
      </c>
      <c r="W18" s="64" t="s">
        <v>42</v>
      </c>
      <c r="X18" s="52"/>
      <c r="Y18" s="3" t="s">
        <v>85</v>
      </c>
      <c r="Z18" s="3"/>
      <c r="AA18" s="10"/>
      <c r="AB18" s="10"/>
    </row>
    <row r="19" s="1" customFormat="1" ht="12.75" customHeight="1" spans="1:28">
      <c r="A19" s="16" t="s">
        <v>86</v>
      </c>
      <c r="B19" s="26"/>
      <c r="C19" s="27" t="s">
        <v>87</v>
      </c>
      <c r="D19" s="27" t="s">
        <v>88</v>
      </c>
      <c r="E19" s="27" t="s">
        <v>32</v>
      </c>
      <c r="F19" s="28" t="s">
        <v>89</v>
      </c>
      <c r="G19" s="26" t="s">
        <v>33</v>
      </c>
      <c r="H19" s="29">
        <v>1.49352</v>
      </c>
      <c r="I19" s="29" t="s">
        <v>66</v>
      </c>
      <c r="J19" s="49">
        <v>560</v>
      </c>
      <c r="K19" s="29" t="s">
        <v>35</v>
      </c>
      <c r="L19" s="50">
        <v>41613</v>
      </c>
      <c r="M19" s="50">
        <v>41613</v>
      </c>
      <c r="N19" s="49"/>
      <c r="O19" s="51"/>
      <c r="P19" s="52"/>
      <c r="Q19" s="75"/>
      <c r="R19" s="75"/>
      <c r="S19" s="75"/>
      <c r="T19" s="51">
        <v>88140</v>
      </c>
      <c r="U19" s="31"/>
      <c r="V19" s="51">
        <v>88140</v>
      </c>
      <c r="W19" s="64" t="s">
        <v>42</v>
      </c>
      <c r="X19" s="52"/>
      <c r="Y19" s="3" t="s">
        <v>90</v>
      </c>
      <c r="Z19" s="3"/>
      <c r="AA19" s="10"/>
      <c r="AB19" s="10"/>
    </row>
    <row r="20" s="1" customFormat="1" ht="12.75" customHeight="1" spans="1:28">
      <c r="A20" s="16" t="s">
        <v>91</v>
      </c>
      <c r="B20" s="26"/>
      <c r="C20" s="27" t="s">
        <v>87</v>
      </c>
      <c r="D20" s="27" t="s">
        <v>92</v>
      </c>
      <c r="E20" s="27" t="s">
        <v>32</v>
      </c>
      <c r="F20" s="28" t="s">
        <v>89</v>
      </c>
      <c r="G20" s="26" t="s">
        <v>33</v>
      </c>
      <c r="H20" s="29">
        <v>2.96037</v>
      </c>
      <c r="I20" s="29" t="s">
        <v>66</v>
      </c>
      <c r="J20" s="49">
        <v>600</v>
      </c>
      <c r="K20" s="29" t="s">
        <v>35</v>
      </c>
      <c r="L20" s="50">
        <v>41614</v>
      </c>
      <c r="M20" s="50">
        <v>41614</v>
      </c>
      <c r="N20" s="49"/>
      <c r="O20" s="51"/>
      <c r="P20" s="52"/>
      <c r="Q20" s="75"/>
      <c r="R20" s="75"/>
      <c r="S20" s="75"/>
      <c r="T20" s="51">
        <v>174660</v>
      </c>
      <c r="U20" s="31"/>
      <c r="V20" s="51">
        <v>174660</v>
      </c>
      <c r="W20" s="64" t="s">
        <v>42</v>
      </c>
      <c r="X20" s="52"/>
      <c r="Y20" s="3" t="s">
        <v>93</v>
      </c>
      <c r="Z20" s="3"/>
      <c r="AA20" s="10"/>
      <c r="AB20" s="10"/>
    </row>
    <row r="21" s="1" customFormat="1" ht="12.75" customHeight="1" spans="1:28">
      <c r="A21" s="16" t="s">
        <v>94</v>
      </c>
      <c r="B21" s="26"/>
      <c r="C21" s="27" t="s">
        <v>64</v>
      </c>
      <c r="D21" s="27" t="s">
        <v>95</v>
      </c>
      <c r="E21" s="27" t="s">
        <v>32</v>
      </c>
      <c r="F21" s="26" t="s">
        <v>54</v>
      </c>
      <c r="G21" s="26" t="s">
        <v>33</v>
      </c>
      <c r="H21" s="29">
        <v>0.14507175</v>
      </c>
      <c r="I21" s="29" t="s">
        <v>66</v>
      </c>
      <c r="J21" s="49">
        <v>201</v>
      </c>
      <c r="K21" s="29" t="s">
        <v>35</v>
      </c>
      <c r="L21" s="50">
        <v>41615</v>
      </c>
      <c r="M21" s="50">
        <v>41615</v>
      </c>
      <c r="N21" s="49"/>
      <c r="O21" s="51"/>
      <c r="P21" s="52"/>
      <c r="Q21" s="75"/>
      <c r="R21" s="75"/>
      <c r="S21" s="75"/>
      <c r="T21" s="51">
        <v>1290</v>
      </c>
      <c r="U21" s="31"/>
      <c r="V21" s="51">
        <v>1290</v>
      </c>
      <c r="W21" s="64" t="s">
        <v>42</v>
      </c>
      <c r="X21" s="52"/>
      <c r="Y21" s="3" t="s">
        <v>96</v>
      </c>
      <c r="Z21" s="3"/>
      <c r="AA21" s="10"/>
      <c r="AB21" s="10"/>
    </row>
    <row r="22" s="1" customFormat="1" ht="12.75" customHeight="1" spans="1:28">
      <c r="A22" s="16" t="s">
        <v>97</v>
      </c>
      <c r="B22" s="26"/>
      <c r="C22" s="27" t="s">
        <v>98</v>
      </c>
      <c r="D22" s="27" t="s">
        <v>99</v>
      </c>
      <c r="E22" s="27" t="s">
        <v>32</v>
      </c>
      <c r="F22" s="26" t="s">
        <v>72</v>
      </c>
      <c r="G22" s="26" t="s">
        <v>33</v>
      </c>
      <c r="H22" s="29">
        <v>0.82896</v>
      </c>
      <c r="I22" s="29" t="s">
        <v>66</v>
      </c>
      <c r="J22" s="49">
        <v>220</v>
      </c>
      <c r="K22" s="29" t="s">
        <v>35</v>
      </c>
      <c r="L22" s="50">
        <v>41616</v>
      </c>
      <c r="M22" s="50">
        <v>41616</v>
      </c>
      <c r="N22" s="49"/>
      <c r="O22" s="51"/>
      <c r="P22" s="52"/>
      <c r="Q22" s="75"/>
      <c r="R22" s="75"/>
      <c r="S22" s="75"/>
      <c r="T22" s="51">
        <v>1500</v>
      </c>
      <c r="U22" s="31"/>
      <c r="V22" s="51">
        <v>1500</v>
      </c>
      <c r="W22" s="64" t="s">
        <v>42</v>
      </c>
      <c r="X22" s="52"/>
      <c r="Y22" s="3" t="s">
        <v>100</v>
      </c>
      <c r="Z22" s="3"/>
      <c r="AA22" s="10"/>
      <c r="AB22" s="10"/>
    </row>
    <row r="23" s="1" customFormat="1" ht="12.75" customHeight="1" spans="1:28">
      <c r="A23" s="16" t="s">
        <v>101</v>
      </c>
      <c r="B23" s="26"/>
      <c r="C23" s="27" t="s">
        <v>98</v>
      </c>
      <c r="D23" s="27" t="s">
        <v>102</v>
      </c>
      <c r="E23" s="27" t="s">
        <v>32</v>
      </c>
      <c r="F23" s="26" t="s">
        <v>72</v>
      </c>
      <c r="G23" s="26" t="s">
        <v>33</v>
      </c>
      <c r="H23" s="29">
        <v>0.3925</v>
      </c>
      <c r="I23" s="29" t="s">
        <v>66</v>
      </c>
      <c r="J23" s="49">
        <v>200</v>
      </c>
      <c r="K23" s="29" t="s">
        <v>35</v>
      </c>
      <c r="L23" s="50">
        <v>41617</v>
      </c>
      <c r="M23" s="50">
        <v>41617</v>
      </c>
      <c r="N23" s="49"/>
      <c r="O23" s="51"/>
      <c r="P23" s="52"/>
      <c r="Q23" s="75"/>
      <c r="R23" s="75"/>
      <c r="S23" s="75"/>
      <c r="T23" s="51">
        <v>700</v>
      </c>
      <c r="U23" s="31"/>
      <c r="V23" s="51">
        <v>700</v>
      </c>
      <c r="W23" s="64" t="s">
        <v>42</v>
      </c>
      <c r="X23" s="52"/>
      <c r="Y23" s="3" t="s">
        <v>103</v>
      </c>
      <c r="Z23" s="3"/>
      <c r="AA23" s="10"/>
      <c r="AB23" s="10"/>
    </row>
    <row r="24" s="1" customFormat="1" ht="12.75" customHeight="1" spans="1:28">
      <c r="A24" s="16" t="s">
        <v>104</v>
      </c>
      <c r="B24" s="26"/>
      <c r="C24" s="27" t="s">
        <v>105</v>
      </c>
      <c r="D24" s="27"/>
      <c r="E24" s="27" t="s">
        <v>32</v>
      </c>
      <c r="F24" s="26" t="s">
        <v>72</v>
      </c>
      <c r="G24" s="26" t="s">
        <v>33</v>
      </c>
      <c r="H24" s="29">
        <v>7.75</v>
      </c>
      <c r="I24" s="29" t="s">
        <v>34</v>
      </c>
      <c r="J24" s="49">
        <v>4</v>
      </c>
      <c r="K24" s="29" t="s">
        <v>35</v>
      </c>
      <c r="L24" s="50">
        <v>41618</v>
      </c>
      <c r="M24" s="50">
        <v>41618</v>
      </c>
      <c r="N24" s="49"/>
      <c r="O24" s="51"/>
      <c r="P24" s="52"/>
      <c r="Q24" s="75"/>
      <c r="R24" s="75"/>
      <c r="S24" s="75"/>
      <c r="T24" s="51">
        <v>13950</v>
      </c>
      <c r="U24" s="31"/>
      <c r="V24" s="51">
        <v>13950</v>
      </c>
      <c r="W24" s="64" t="s">
        <v>42</v>
      </c>
      <c r="X24" s="52"/>
      <c r="Y24" s="3" t="s">
        <v>106</v>
      </c>
      <c r="Z24" s="3"/>
      <c r="AA24" s="10"/>
      <c r="AB24" s="10"/>
    </row>
    <row r="25" s="1" customFormat="1" ht="12.75" customHeight="1" spans="1:28">
      <c r="A25" s="16" t="s">
        <v>107</v>
      </c>
      <c r="B25" s="26"/>
      <c r="C25" s="27" t="s">
        <v>108</v>
      </c>
      <c r="D25" s="27" t="s">
        <v>109</v>
      </c>
      <c r="E25" s="27" t="s">
        <v>32</v>
      </c>
      <c r="F25" s="28">
        <v>0</v>
      </c>
      <c r="G25" s="26" t="s">
        <v>33</v>
      </c>
      <c r="H25" s="29"/>
      <c r="I25" s="29" t="s">
        <v>61</v>
      </c>
      <c r="J25" s="49">
        <v>4</v>
      </c>
      <c r="K25" s="29" t="s">
        <v>35</v>
      </c>
      <c r="L25" s="50">
        <v>41619</v>
      </c>
      <c r="M25" s="50">
        <v>41619</v>
      </c>
      <c r="N25" s="49"/>
      <c r="O25" s="51"/>
      <c r="P25" s="52"/>
      <c r="Q25" s="75"/>
      <c r="R25" s="75"/>
      <c r="S25" s="75"/>
      <c r="T25" s="51">
        <v>10500</v>
      </c>
      <c r="U25" s="31"/>
      <c r="V25" s="51">
        <v>10500</v>
      </c>
      <c r="W25" s="64" t="s">
        <v>42</v>
      </c>
      <c r="X25" s="52"/>
      <c r="Y25" s="3" t="s">
        <v>110</v>
      </c>
      <c r="Z25" s="3"/>
      <c r="AA25" s="10"/>
      <c r="AB25" s="10"/>
    </row>
    <row r="26" s="5" customFormat="1" ht="12.75" customHeight="1" spans="1:28">
      <c r="A26" s="16" t="s">
        <v>111</v>
      </c>
      <c r="B26" s="26"/>
      <c r="C26" s="27" t="s">
        <v>112</v>
      </c>
      <c r="D26" s="27"/>
      <c r="E26" s="27" t="s">
        <v>32</v>
      </c>
      <c r="F26" s="26" t="s">
        <v>60</v>
      </c>
      <c r="G26" s="26" t="s">
        <v>33</v>
      </c>
      <c r="H26" s="29">
        <v>0.24</v>
      </c>
      <c r="I26" s="29" t="s">
        <v>113</v>
      </c>
      <c r="J26" s="49">
        <v>48</v>
      </c>
      <c r="K26" s="29" t="s">
        <v>35</v>
      </c>
      <c r="L26" s="50">
        <v>41619</v>
      </c>
      <c r="M26" s="50">
        <v>41619</v>
      </c>
      <c r="N26" s="49"/>
      <c r="O26" s="53"/>
      <c r="P26" s="54"/>
      <c r="Q26" s="75"/>
      <c r="R26" s="75"/>
      <c r="S26" s="75"/>
      <c r="T26" s="51">
        <v>432</v>
      </c>
      <c r="U26" s="31"/>
      <c r="V26" s="51">
        <v>432</v>
      </c>
      <c r="W26" s="64" t="s">
        <v>42</v>
      </c>
      <c r="X26" s="52" t="s">
        <v>114</v>
      </c>
      <c r="Y26" s="83" t="s">
        <v>115</v>
      </c>
      <c r="Z26" s="83"/>
      <c r="AA26" s="84"/>
      <c r="AB26" s="84"/>
    </row>
    <row r="27" s="1" customFormat="1" ht="12.75" customHeight="1" spans="1:28">
      <c r="A27" s="16">
        <v>2</v>
      </c>
      <c r="B27" s="26">
        <v>100075284</v>
      </c>
      <c r="C27" s="27" t="s">
        <v>30</v>
      </c>
      <c r="D27" s="27" t="s">
        <v>116</v>
      </c>
      <c r="E27" s="27" t="s">
        <v>32</v>
      </c>
      <c r="F27" s="28">
        <v>0</v>
      </c>
      <c r="G27" s="26" t="s">
        <v>33</v>
      </c>
      <c r="H27" s="29"/>
      <c r="I27" s="29" t="s">
        <v>34</v>
      </c>
      <c r="J27" s="49">
        <v>2</v>
      </c>
      <c r="K27" s="29" t="s">
        <v>35</v>
      </c>
      <c r="L27" s="50">
        <v>41619</v>
      </c>
      <c r="M27" s="50">
        <v>41620</v>
      </c>
      <c r="N27" s="49">
        <v>18</v>
      </c>
      <c r="O27" s="51"/>
      <c r="P27" s="52"/>
      <c r="Q27" s="75">
        <v>4526459.78</v>
      </c>
      <c r="R27" s="75">
        <v>2017026.42</v>
      </c>
      <c r="S27" s="75">
        <v>1876483.42</v>
      </c>
      <c r="T27" s="51"/>
      <c r="U27" s="31"/>
      <c r="V27" s="51"/>
      <c r="W27" s="64">
        <v>159.808030282547</v>
      </c>
      <c r="X27" s="52" t="s">
        <v>36</v>
      </c>
      <c r="Y27" s="3" t="s">
        <v>117</v>
      </c>
      <c r="Z27" s="3"/>
      <c r="AA27" s="10"/>
      <c r="AB27" s="10"/>
    </row>
    <row r="28" s="1" customFormat="1" ht="12.75" customHeight="1" spans="1:28">
      <c r="A28" s="16" t="s">
        <v>118</v>
      </c>
      <c r="B28" s="26"/>
      <c r="C28" s="27" t="s">
        <v>119</v>
      </c>
      <c r="D28" s="27" t="s">
        <v>40</v>
      </c>
      <c r="E28" s="27" t="s">
        <v>32</v>
      </c>
      <c r="F28" s="28">
        <v>0</v>
      </c>
      <c r="G28" s="26" t="s">
        <v>33</v>
      </c>
      <c r="H28" s="29">
        <v>0.1</v>
      </c>
      <c r="I28" s="29" t="s">
        <v>41</v>
      </c>
      <c r="J28" s="49">
        <v>1</v>
      </c>
      <c r="K28" s="29" t="s">
        <v>35</v>
      </c>
      <c r="L28" s="50">
        <v>41621</v>
      </c>
      <c r="M28" s="50">
        <v>41621</v>
      </c>
      <c r="N28" s="49"/>
      <c r="O28" s="51"/>
      <c r="P28" s="52"/>
      <c r="Q28" s="75"/>
      <c r="R28" s="75"/>
      <c r="S28" s="75"/>
      <c r="T28" s="51">
        <v>290</v>
      </c>
      <c r="U28" s="31"/>
      <c r="V28" s="51">
        <v>290</v>
      </c>
      <c r="W28" s="64" t="s">
        <v>42</v>
      </c>
      <c r="X28" s="52"/>
      <c r="Y28" s="3" t="s">
        <v>120</v>
      </c>
      <c r="Z28" s="81"/>
      <c r="AA28" s="10"/>
      <c r="AB28" s="10"/>
    </row>
    <row r="29" s="1" customFormat="1" ht="12.75" customHeight="1" spans="1:28">
      <c r="A29" s="16" t="s">
        <v>121</v>
      </c>
      <c r="B29" s="26"/>
      <c r="C29" s="27" t="s">
        <v>122</v>
      </c>
      <c r="D29" s="27" t="s">
        <v>40</v>
      </c>
      <c r="E29" s="27" t="s">
        <v>32</v>
      </c>
      <c r="F29" s="28">
        <v>0</v>
      </c>
      <c r="G29" s="26" t="s">
        <v>33</v>
      </c>
      <c r="H29" s="29">
        <v>0.2</v>
      </c>
      <c r="I29" s="29" t="s">
        <v>41</v>
      </c>
      <c r="J29" s="49">
        <v>2</v>
      </c>
      <c r="K29" s="29" t="s">
        <v>35</v>
      </c>
      <c r="L29" s="50">
        <v>41622</v>
      </c>
      <c r="M29" s="50">
        <v>41622</v>
      </c>
      <c r="N29" s="49"/>
      <c r="O29" s="51"/>
      <c r="P29" s="52"/>
      <c r="Q29" s="75"/>
      <c r="R29" s="75"/>
      <c r="S29" s="75"/>
      <c r="T29" s="51">
        <v>780</v>
      </c>
      <c r="U29" s="31"/>
      <c r="V29" s="51">
        <v>780</v>
      </c>
      <c r="W29" s="64" t="s">
        <v>42</v>
      </c>
      <c r="X29" s="52"/>
      <c r="Y29" s="3" t="s">
        <v>123</v>
      </c>
      <c r="Z29" s="81"/>
      <c r="AA29" s="10"/>
      <c r="AB29" s="10"/>
    </row>
    <row r="30" s="1" customFormat="1" ht="12.75" customHeight="1" spans="1:28">
      <c r="A30" s="16" t="s">
        <v>124</v>
      </c>
      <c r="B30" s="26"/>
      <c r="C30" s="27" t="s">
        <v>125</v>
      </c>
      <c r="D30" s="27"/>
      <c r="E30" s="27" t="s">
        <v>32</v>
      </c>
      <c r="F30" s="28">
        <v>0</v>
      </c>
      <c r="G30" s="26" t="s">
        <v>33</v>
      </c>
      <c r="H30" s="29">
        <v>0.2</v>
      </c>
      <c r="I30" s="29" t="s">
        <v>41</v>
      </c>
      <c r="J30" s="49">
        <v>2</v>
      </c>
      <c r="K30" s="29" t="s">
        <v>35</v>
      </c>
      <c r="L30" s="50">
        <v>41623</v>
      </c>
      <c r="M30" s="50">
        <v>41623</v>
      </c>
      <c r="N30" s="49"/>
      <c r="O30" s="51"/>
      <c r="P30" s="52"/>
      <c r="Q30" s="75"/>
      <c r="R30" s="75"/>
      <c r="S30" s="75"/>
      <c r="T30" s="51">
        <v>640</v>
      </c>
      <c r="U30" s="31"/>
      <c r="V30" s="51">
        <v>640</v>
      </c>
      <c r="W30" s="64" t="s">
        <v>42</v>
      </c>
      <c r="X30" s="52"/>
      <c r="Y30" s="3" t="s">
        <v>126</v>
      </c>
      <c r="Z30" s="81"/>
      <c r="AA30" s="10"/>
      <c r="AB30" s="10"/>
    </row>
    <row r="31" s="5" customFormat="1" ht="12.75" customHeight="1" spans="1:28">
      <c r="A31" s="16" t="s">
        <v>127</v>
      </c>
      <c r="B31" s="26"/>
      <c r="C31" s="27" t="s">
        <v>51</v>
      </c>
      <c r="D31" s="27" t="s">
        <v>128</v>
      </c>
      <c r="E31" s="27" t="s">
        <v>32</v>
      </c>
      <c r="F31" s="26" t="s">
        <v>54</v>
      </c>
      <c r="G31" s="26" t="s">
        <v>33</v>
      </c>
      <c r="H31" s="29">
        <v>9</v>
      </c>
      <c r="I31" s="29" t="s">
        <v>55</v>
      </c>
      <c r="J31" s="49">
        <v>6</v>
      </c>
      <c r="K31" s="29" t="s">
        <v>35</v>
      </c>
      <c r="L31" s="50">
        <v>41624</v>
      </c>
      <c r="M31" s="50">
        <v>41624</v>
      </c>
      <c r="N31" s="49"/>
      <c r="O31" s="53"/>
      <c r="P31" s="54"/>
      <c r="Q31" s="75"/>
      <c r="R31" s="75"/>
      <c r="S31" s="75"/>
      <c r="T31" s="51">
        <v>20790</v>
      </c>
      <c r="U31" s="31"/>
      <c r="V31" s="51">
        <v>20790</v>
      </c>
      <c r="W31" s="64" t="s">
        <v>42</v>
      </c>
      <c r="X31" s="52"/>
      <c r="Y31" s="83" t="s">
        <v>129</v>
      </c>
      <c r="Z31" s="83"/>
      <c r="AA31" s="84"/>
      <c r="AB31" s="84"/>
    </row>
    <row r="32" s="1" customFormat="1" ht="12.75" customHeight="1" spans="1:28">
      <c r="A32" s="16" t="s">
        <v>130</v>
      </c>
      <c r="B32" s="26"/>
      <c r="C32" s="27" t="s">
        <v>58</v>
      </c>
      <c r="D32" s="27" t="s">
        <v>131</v>
      </c>
      <c r="E32" s="27" t="s">
        <v>32</v>
      </c>
      <c r="F32" s="26" t="s">
        <v>72</v>
      </c>
      <c r="G32" s="26" t="s">
        <v>33</v>
      </c>
      <c r="H32" s="29">
        <v>0.72</v>
      </c>
      <c r="I32" s="29" t="s">
        <v>61</v>
      </c>
      <c r="J32" s="49">
        <v>4</v>
      </c>
      <c r="K32" s="29" t="s">
        <v>35</v>
      </c>
      <c r="L32" s="50">
        <v>41626</v>
      </c>
      <c r="M32" s="50">
        <v>41626</v>
      </c>
      <c r="N32" s="49"/>
      <c r="O32" s="51"/>
      <c r="P32" s="52"/>
      <c r="Q32" s="75"/>
      <c r="R32" s="75"/>
      <c r="S32" s="75"/>
      <c r="T32" s="51">
        <v>1300</v>
      </c>
      <c r="U32" s="31"/>
      <c r="V32" s="51">
        <v>1300</v>
      </c>
      <c r="W32" s="64" t="s">
        <v>42</v>
      </c>
      <c r="X32" s="52"/>
      <c r="Y32" s="3" t="s">
        <v>132</v>
      </c>
      <c r="Z32" s="3"/>
      <c r="AA32" s="10"/>
      <c r="AB32" s="82"/>
    </row>
    <row r="33" s="1" customFormat="1" ht="12.75" customHeight="1" spans="1:28">
      <c r="A33" s="16" t="s">
        <v>133</v>
      </c>
      <c r="B33" s="26"/>
      <c r="C33" s="27" t="s">
        <v>64</v>
      </c>
      <c r="D33" s="27" t="s">
        <v>65</v>
      </c>
      <c r="E33" s="27" t="s">
        <v>32</v>
      </c>
      <c r="F33" s="26" t="s">
        <v>54</v>
      </c>
      <c r="G33" s="26" t="s">
        <v>33</v>
      </c>
      <c r="H33" s="29">
        <v>0.0390675</v>
      </c>
      <c r="I33" s="29" t="s">
        <v>66</v>
      </c>
      <c r="J33" s="49">
        <v>30</v>
      </c>
      <c r="K33" s="29" t="s">
        <v>35</v>
      </c>
      <c r="L33" s="50">
        <v>41627</v>
      </c>
      <c r="M33" s="50">
        <v>41627</v>
      </c>
      <c r="N33" s="49"/>
      <c r="O33" s="51"/>
      <c r="P33" s="52"/>
      <c r="Q33" s="75"/>
      <c r="R33" s="75"/>
      <c r="S33" s="75"/>
      <c r="T33" s="51">
        <v>400</v>
      </c>
      <c r="U33" s="31"/>
      <c r="V33" s="51">
        <v>400</v>
      </c>
      <c r="W33" s="64" t="s">
        <v>42</v>
      </c>
      <c r="X33" s="52"/>
      <c r="Y33" s="3" t="s">
        <v>134</v>
      </c>
      <c r="Z33" s="3"/>
      <c r="AA33" s="10"/>
      <c r="AB33" s="10"/>
    </row>
    <row r="34" s="1" customFormat="1" ht="12.75" customHeight="1" spans="1:28">
      <c r="A34" s="16" t="s">
        <v>135</v>
      </c>
      <c r="B34" s="26"/>
      <c r="C34" s="27" t="s">
        <v>69</v>
      </c>
      <c r="D34" s="27" t="s">
        <v>70</v>
      </c>
      <c r="E34" s="27" t="s">
        <v>71</v>
      </c>
      <c r="F34" s="26" t="s">
        <v>72</v>
      </c>
      <c r="G34" s="26" t="s">
        <v>33</v>
      </c>
      <c r="H34" s="29">
        <v>1.9</v>
      </c>
      <c r="I34" s="29" t="s">
        <v>61</v>
      </c>
      <c r="J34" s="49">
        <v>19</v>
      </c>
      <c r="K34" s="29" t="s">
        <v>35</v>
      </c>
      <c r="L34" s="50">
        <v>41628</v>
      </c>
      <c r="M34" s="50">
        <v>41628</v>
      </c>
      <c r="N34" s="49"/>
      <c r="O34" s="51"/>
      <c r="P34" s="52"/>
      <c r="Q34" s="75"/>
      <c r="R34" s="75"/>
      <c r="S34" s="75"/>
      <c r="T34" s="51">
        <v>3420</v>
      </c>
      <c r="U34" s="31"/>
      <c r="V34" s="51">
        <v>3420</v>
      </c>
      <c r="W34" s="64" t="s">
        <v>42</v>
      </c>
      <c r="X34" s="52"/>
      <c r="Y34" s="3" t="s">
        <v>136</v>
      </c>
      <c r="Z34" s="3"/>
      <c r="AA34" s="10"/>
      <c r="AB34" s="10"/>
    </row>
    <row r="35" s="5" customFormat="1" ht="12.75" customHeight="1" spans="1:28">
      <c r="A35" s="16" t="s">
        <v>137</v>
      </c>
      <c r="B35" s="26"/>
      <c r="C35" s="27" t="s">
        <v>75</v>
      </c>
      <c r="D35" s="27" t="s">
        <v>76</v>
      </c>
      <c r="E35" s="27" t="s">
        <v>32</v>
      </c>
      <c r="F35" s="26" t="s">
        <v>54</v>
      </c>
      <c r="G35" s="26" t="s">
        <v>33</v>
      </c>
      <c r="H35" s="29">
        <v>3.708</v>
      </c>
      <c r="I35" s="29" t="s">
        <v>61</v>
      </c>
      <c r="J35" s="49">
        <v>3</v>
      </c>
      <c r="K35" s="29" t="s">
        <v>35</v>
      </c>
      <c r="L35" s="50">
        <v>41629</v>
      </c>
      <c r="M35" s="50">
        <v>41629</v>
      </c>
      <c r="N35" s="49"/>
      <c r="O35" s="53"/>
      <c r="P35" s="54"/>
      <c r="Q35" s="75"/>
      <c r="R35" s="75"/>
      <c r="S35" s="75"/>
      <c r="T35" s="51">
        <v>14240</v>
      </c>
      <c r="U35" s="31"/>
      <c r="V35" s="51">
        <v>14240</v>
      </c>
      <c r="W35" s="64" t="s">
        <v>42</v>
      </c>
      <c r="X35" s="52"/>
      <c r="Y35" s="83" t="s">
        <v>138</v>
      </c>
      <c r="Z35" s="83"/>
      <c r="AA35" s="84"/>
      <c r="AB35" s="84"/>
    </row>
    <row r="36" s="1" customFormat="1" ht="12.75" customHeight="1" spans="1:28">
      <c r="A36" s="16" t="s">
        <v>139</v>
      </c>
      <c r="B36" s="26"/>
      <c r="C36" s="27" t="s">
        <v>75</v>
      </c>
      <c r="D36" s="27" t="s">
        <v>140</v>
      </c>
      <c r="E36" s="27" t="s">
        <v>32</v>
      </c>
      <c r="F36" s="26" t="s">
        <v>54</v>
      </c>
      <c r="G36" s="26" t="s">
        <v>33</v>
      </c>
      <c r="H36" s="29">
        <v>2.4795</v>
      </c>
      <c r="I36" s="29" t="s">
        <v>61</v>
      </c>
      <c r="J36" s="49">
        <v>3</v>
      </c>
      <c r="K36" s="29" t="s">
        <v>35</v>
      </c>
      <c r="L36" s="50">
        <v>41630</v>
      </c>
      <c r="M36" s="50">
        <v>41630</v>
      </c>
      <c r="N36" s="49"/>
      <c r="O36" s="51"/>
      <c r="P36" s="52"/>
      <c r="Q36" s="75"/>
      <c r="R36" s="75"/>
      <c r="S36" s="75"/>
      <c r="T36" s="51">
        <v>9520</v>
      </c>
      <c r="U36" s="31"/>
      <c r="V36" s="51">
        <v>9520</v>
      </c>
      <c r="W36" s="64" t="s">
        <v>42</v>
      </c>
      <c r="X36" s="52"/>
      <c r="Y36" s="3" t="s">
        <v>141</v>
      </c>
      <c r="Z36" s="3"/>
      <c r="AA36" s="10"/>
      <c r="AB36" s="10"/>
    </row>
    <row r="37" s="1" customFormat="1" ht="12.75" customHeight="1" spans="1:28">
      <c r="A37" s="16" t="s">
        <v>142</v>
      </c>
      <c r="B37" s="26"/>
      <c r="C37" s="27" t="s">
        <v>79</v>
      </c>
      <c r="D37" s="27" t="s">
        <v>80</v>
      </c>
      <c r="E37" s="27" t="s">
        <v>32</v>
      </c>
      <c r="F37" s="26" t="s">
        <v>54</v>
      </c>
      <c r="G37" s="26" t="s">
        <v>33</v>
      </c>
      <c r="H37" s="29">
        <v>4.02</v>
      </c>
      <c r="I37" s="29" t="s">
        <v>61</v>
      </c>
      <c r="J37" s="49">
        <v>12</v>
      </c>
      <c r="K37" s="29" t="s">
        <v>35</v>
      </c>
      <c r="L37" s="50">
        <v>41631</v>
      </c>
      <c r="M37" s="50">
        <v>41631</v>
      </c>
      <c r="N37" s="49"/>
      <c r="O37" s="51"/>
      <c r="P37" s="52"/>
      <c r="Q37" s="75"/>
      <c r="R37" s="75"/>
      <c r="S37" s="75"/>
      <c r="T37" s="51">
        <v>15440</v>
      </c>
      <c r="U37" s="31"/>
      <c r="V37" s="51">
        <v>15440</v>
      </c>
      <c r="W37" s="64" t="s">
        <v>42</v>
      </c>
      <c r="X37" s="52"/>
      <c r="Y37" s="3" t="s">
        <v>143</v>
      </c>
      <c r="Z37" s="3"/>
      <c r="AA37" s="10"/>
      <c r="AB37" s="10"/>
    </row>
    <row r="38" s="1" customFormat="1" ht="12.75" customHeight="1" spans="1:28">
      <c r="A38" s="16" t="s">
        <v>144</v>
      </c>
      <c r="B38" s="26"/>
      <c r="C38" s="27" t="s">
        <v>83</v>
      </c>
      <c r="D38" s="27" t="s">
        <v>145</v>
      </c>
      <c r="E38" s="27" t="s">
        <v>53</v>
      </c>
      <c r="F38" s="26" t="s">
        <v>54</v>
      </c>
      <c r="G38" s="26" t="s">
        <v>33</v>
      </c>
      <c r="H38" s="29">
        <v>4.224</v>
      </c>
      <c r="I38" s="29" t="s">
        <v>55</v>
      </c>
      <c r="J38" s="49">
        <v>4</v>
      </c>
      <c r="K38" s="29" t="s">
        <v>35</v>
      </c>
      <c r="L38" s="50">
        <v>41632</v>
      </c>
      <c r="M38" s="50">
        <v>41632</v>
      </c>
      <c r="N38" s="49"/>
      <c r="O38" s="51"/>
      <c r="P38" s="52"/>
      <c r="Q38" s="75"/>
      <c r="R38" s="75"/>
      <c r="S38" s="75"/>
      <c r="T38" s="51">
        <v>6840</v>
      </c>
      <c r="U38" s="31"/>
      <c r="V38" s="51">
        <v>6840</v>
      </c>
      <c r="W38" s="64" t="s">
        <v>42</v>
      </c>
      <c r="X38" s="52"/>
      <c r="Y38" s="3" t="s">
        <v>146</v>
      </c>
      <c r="Z38" s="3"/>
      <c r="AA38" s="10"/>
      <c r="AB38" s="10"/>
    </row>
    <row r="39" s="1" customFormat="1" ht="12.75" customHeight="1" spans="1:28">
      <c r="A39" s="16" t="s">
        <v>147</v>
      </c>
      <c r="B39" s="26"/>
      <c r="C39" s="27" t="s">
        <v>87</v>
      </c>
      <c r="D39" s="27" t="s">
        <v>88</v>
      </c>
      <c r="E39" s="27" t="s">
        <v>32</v>
      </c>
      <c r="F39" s="26" t="s">
        <v>89</v>
      </c>
      <c r="G39" s="26" t="s">
        <v>33</v>
      </c>
      <c r="H39" s="29">
        <v>1.4952</v>
      </c>
      <c r="I39" s="29" t="s">
        <v>66</v>
      </c>
      <c r="J39" s="49">
        <v>560</v>
      </c>
      <c r="K39" s="29" t="s">
        <v>35</v>
      </c>
      <c r="L39" s="50">
        <v>41633</v>
      </c>
      <c r="M39" s="50">
        <v>41633</v>
      </c>
      <c r="N39" s="49"/>
      <c r="O39" s="51"/>
      <c r="P39" s="52"/>
      <c r="Q39" s="75"/>
      <c r="R39" s="75"/>
      <c r="S39" s="75"/>
      <c r="T39" s="51">
        <v>88200</v>
      </c>
      <c r="U39" s="31"/>
      <c r="V39" s="51">
        <v>88200</v>
      </c>
      <c r="W39" s="64" t="s">
        <v>42</v>
      </c>
      <c r="X39" s="52"/>
      <c r="Y39" s="3" t="s">
        <v>148</v>
      </c>
      <c r="Z39" s="3"/>
      <c r="AA39" s="10"/>
      <c r="AB39" s="10"/>
    </row>
    <row r="40" s="1" customFormat="1" ht="12.75" customHeight="1" spans="1:28">
      <c r="A40" s="16" t="s">
        <v>149</v>
      </c>
      <c r="B40" s="26"/>
      <c r="C40" s="27" t="s">
        <v>87</v>
      </c>
      <c r="D40" s="27" t="s">
        <v>92</v>
      </c>
      <c r="E40" s="27" t="s">
        <v>32</v>
      </c>
      <c r="F40" s="26" t="s">
        <v>89</v>
      </c>
      <c r="G40" s="26" t="s">
        <v>33</v>
      </c>
      <c r="H40" s="29">
        <v>2.958</v>
      </c>
      <c r="I40" s="29" t="s">
        <v>66</v>
      </c>
      <c r="J40" s="49">
        <v>600</v>
      </c>
      <c r="K40" s="29" t="s">
        <v>35</v>
      </c>
      <c r="L40" s="50">
        <v>41634</v>
      </c>
      <c r="M40" s="50">
        <v>41634</v>
      </c>
      <c r="N40" s="49"/>
      <c r="O40" s="51"/>
      <c r="P40" s="52"/>
      <c r="Q40" s="75"/>
      <c r="R40" s="75"/>
      <c r="S40" s="75"/>
      <c r="T40" s="51">
        <v>174540</v>
      </c>
      <c r="U40" s="31"/>
      <c r="V40" s="51">
        <v>174540</v>
      </c>
      <c r="W40" s="64" t="s">
        <v>42</v>
      </c>
      <c r="X40" s="52"/>
      <c r="Y40" s="3" t="s">
        <v>150</v>
      </c>
      <c r="Z40" s="3"/>
      <c r="AA40" s="10"/>
      <c r="AB40" s="10"/>
    </row>
    <row r="41" s="1" customFormat="1" ht="12.75" customHeight="1" spans="1:28">
      <c r="A41" s="16" t="s">
        <v>151</v>
      </c>
      <c r="B41" s="26"/>
      <c r="C41" s="27" t="s">
        <v>64</v>
      </c>
      <c r="D41" s="27" t="s">
        <v>95</v>
      </c>
      <c r="E41" s="27" t="s">
        <v>32</v>
      </c>
      <c r="F41" s="26" t="s">
        <v>54</v>
      </c>
      <c r="G41" s="26" t="s">
        <v>33</v>
      </c>
      <c r="H41" s="29">
        <v>0.14507175</v>
      </c>
      <c r="I41" s="29" t="s">
        <v>66</v>
      </c>
      <c r="J41" s="49">
        <v>201</v>
      </c>
      <c r="K41" s="29" t="s">
        <v>35</v>
      </c>
      <c r="L41" s="50">
        <v>41635</v>
      </c>
      <c r="M41" s="50">
        <v>41635</v>
      </c>
      <c r="N41" s="49"/>
      <c r="O41" s="51"/>
      <c r="P41" s="52"/>
      <c r="Q41" s="75"/>
      <c r="R41" s="75"/>
      <c r="S41" s="75"/>
      <c r="T41" s="51">
        <v>1290</v>
      </c>
      <c r="U41" s="31"/>
      <c r="V41" s="51">
        <v>1290</v>
      </c>
      <c r="W41" s="64" t="s">
        <v>42</v>
      </c>
      <c r="X41" s="52"/>
      <c r="Y41" s="3" t="s">
        <v>152</v>
      </c>
      <c r="Z41" s="3"/>
      <c r="AA41" s="10"/>
      <c r="AB41" s="10"/>
    </row>
    <row r="42" s="1" customFormat="1" ht="12.75" customHeight="1" spans="1:28">
      <c r="A42" s="16" t="s">
        <v>153</v>
      </c>
      <c r="B42" s="26"/>
      <c r="C42" s="27" t="s">
        <v>98</v>
      </c>
      <c r="D42" s="27" t="s">
        <v>99</v>
      </c>
      <c r="E42" s="27" t="s">
        <v>32</v>
      </c>
      <c r="F42" s="26" t="s">
        <v>72</v>
      </c>
      <c r="G42" s="26" t="s">
        <v>33</v>
      </c>
      <c r="H42" s="29">
        <v>0.8294</v>
      </c>
      <c r="I42" s="29" t="s">
        <v>66</v>
      </c>
      <c r="J42" s="49">
        <v>220</v>
      </c>
      <c r="K42" s="29" t="s">
        <v>35</v>
      </c>
      <c r="L42" s="50">
        <v>41636</v>
      </c>
      <c r="M42" s="50">
        <v>41636</v>
      </c>
      <c r="N42" s="49"/>
      <c r="O42" s="51"/>
      <c r="P42" s="52"/>
      <c r="Q42" s="75"/>
      <c r="R42" s="75"/>
      <c r="S42" s="75"/>
      <c r="T42" s="51">
        <v>1500</v>
      </c>
      <c r="U42" s="31"/>
      <c r="V42" s="51">
        <v>1500</v>
      </c>
      <c r="W42" s="64" t="s">
        <v>42</v>
      </c>
      <c r="X42" s="52"/>
      <c r="Y42" s="3" t="s">
        <v>154</v>
      </c>
      <c r="Z42" s="3"/>
      <c r="AA42" s="10"/>
      <c r="AB42" s="10"/>
    </row>
    <row r="43" s="1" customFormat="1" ht="12.75" customHeight="1" spans="1:28">
      <c r="A43" s="16" t="s">
        <v>155</v>
      </c>
      <c r="B43" s="26"/>
      <c r="C43" s="27" t="s">
        <v>98</v>
      </c>
      <c r="D43" s="27" t="s">
        <v>102</v>
      </c>
      <c r="E43" s="27" t="s">
        <v>32</v>
      </c>
      <c r="F43" s="26" t="s">
        <v>72</v>
      </c>
      <c r="G43" s="26" t="s">
        <v>33</v>
      </c>
      <c r="H43" s="29">
        <v>0.392</v>
      </c>
      <c r="I43" s="29" t="s">
        <v>66</v>
      </c>
      <c r="J43" s="49">
        <v>200</v>
      </c>
      <c r="K43" s="29" t="s">
        <v>35</v>
      </c>
      <c r="L43" s="50">
        <v>41637</v>
      </c>
      <c r="M43" s="50">
        <v>41637</v>
      </c>
      <c r="N43" s="49"/>
      <c r="O43" s="51"/>
      <c r="P43" s="52"/>
      <c r="Q43" s="75"/>
      <c r="R43" s="75"/>
      <c r="S43" s="75"/>
      <c r="T43" s="51">
        <v>700</v>
      </c>
      <c r="U43" s="31"/>
      <c r="V43" s="51">
        <v>700</v>
      </c>
      <c r="W43" s="64" t="s">
        <v>42</v>
      </c>
      <c r="X43" s="52"/>
      <c r="Y43" s="3" t="s">
        <v>156</v>
      </c>
      <c r="Z43" s="3"/>
      <c r="AA43" s="10"/>
      <c r="AB43" s="10"/>
    </row>
    <row r="44" s="1" customFormat="1" ht="12.75" customHeight="1" spans="1:28">
      <c r="A44" s="16" t="s">
        <v>157</v>
      </c>
      <c r="B44" s="26"/>
      <c r="C44" s="27" t="s">
        <v>105</v>
      </c>
      <c r="D44" s="27"/>
      <c r="E44" s="27" t="s">
        <v>32</v>
      </c>
      <c r="F44" s="26" t="s">
        <v>72</v>
      </c>
      <c r="G44" s="26" t="s">
        <v>33</v>
      </c>
      <c r="H44" s="29">
        <v>7.75</v>
      </c>
      <c r="I44" s="29" t="s">
        <v>34</v>
      </c>
      <c r="J44" s="49">
        <v>4</v>
      </c>
      <c r="K44" s="29" t="s">
        <v>35</v>
      </c>
      <c r="L44" s="50">
        <v>41638</v>
      </c>
      <c r="M44" s="50">
        <v>41638</v>
      </c>
      <c r="N44" s="49"/>
      <c r="O44" s="51"/>
      <c r="P44" s="52"/>
      <c r="Q44" s="75"/>
      <c r="R44" s="75"/>
      <c r="S44" s="75"/>
      <c r="T44" s="51">
        <v>13950</v>
      </c>
      <c r="U44" s="31"/>
      <c r="V44" s="51">
        <v>13950</v>
      </c>
      <c r="W44" s="64" t="s">
        <v>42</v>
      </c>
      <c r="X44" s="52"/>
      <c r="Y44" s="3" t="s">
        <v>158</v>
      </c>
      <c r="Z44" s="3"/>
      <c r="AA44" s="10"/>
      <c r="AB44" s="10"/>
    </row>
    <row r="45" s="1" customFormat="1" ht="12.75" customHeight="1" spans="1:28">
      <c r="A45" s="16" t="s">
        <v>159</v>
      </c>
      <c r="B45" s="26"/>
      <c r="C45" s="27" t="s">
        <v>160</v>
      </c>
      <c r="D45" s="27" t="s">
        <v>161</v>
      </c>
      <c r="E45" s="27" t="s">
        <v>32</v>
      </c>
      <c r="F45" s="26" t="s">
        <v>162</v>
      </c>
      <c r="G45" s="26" t="s">
        <v>33</v>
      </c>
      <c r="H45" s="29">
        <v>0.031104</v>
      </c>
      <c r="I45" s="29" t="s">
        <v>66</v>
      </c>
      <c r="J45" s="49">
        <v>24</v>
      </c>
      <c r="K45" s="29" t="s">
        <v>35</v>
      </c>
      <c r="L45" s="50">
        <v>41639</v>
      </c>
      <c r="M45" s="50">
        <v>41639</v>
      </c>
      <c r="N45" s="49"/>
      <c r="O45" s="51"/>
      <c r="P45" s="52"/>
      <c r="Q45" s="75"/>
      <c r="R45" s="75"/>
      <c r="S45" s="75"/>
      <c r="T45" s="51">
        <v>370</v>
      </c>
      <c r="U45" s="31"/>
      <c r="V45" s="51">
        <v>370</v>
      </c>
      <c r="W45" s="64" t="s">
        <v>42</v>
      </c>
      <c r="X45" s="52"/>
      <c r="Y45" s="3" t="s">
        <v>163</v>
      </c>
      <c r="Z45" s="3"/>
      <c r="AA45" s="10"/>
      <c r="AB45" s="10" t="s">
        <v>164</v>
      </c>
    </row>
    <row r="46" s="1" customFormat="1" ht="12.75" customHeight="1" spans="1:28">
      <c r="A46" s="16" t="s">
        <v>165</v>
      </c>
      <c r="B46" s="26"/>
      <c r="C46" s="27" t="s">
        <v>108</v>
      </c>
      <c r="D46" s="27" t="s">
        <v>109</v>
      </c>
      <c r="E46" s="27" t="s">
        <v>32</v>
      </c>
      <c r="F46" s="28">
        <v>0</v>
      </c>
      <c r="G46" s="26" t="s">
        <v>33</v>
      </c>
      <c r="H46" s="29"/>
      <c r="I46" s="29" t="s">
        <v>61</v>
      </c>
      <c r="J46" s="49">
        <v>4</v>
      </c>
      <c r="K46" s="29" t="s">
        <v>35</v>
      </c>
      <c r="L46" s="50">
        <v>41640</v>
      </c>
      <c r="M46" s="50">
        <v>41640</v>
      </c>
      <c r="N46" s="49"/>
      <c r="O46" s="51"/>
      <c r="P46" s="52"/>
      <c r="Q46" s="75"/>
      <c r="R46" s="75"/>
      <c r="S46" s="75"/>
      <c r="T46" s="51">
        <v>10500</v>
      </c>
      <c r="U46" s="31"/>
      <c r="V46" s="51">
        <v>10500</v>
      </c>
      <c r="W46" s="64" t="s">
        <v>42</v>
      </c>
      <c r="X46" s="52"/>
      <c r="Y46" s="3" t="s">
        <v>166</v>
      </c>
      <c r="Z46" s="3"/>
      <c r="AA46" s="10"/>
      <c r="AB46" s="10"/>
    </row>
    <row r="47" s="5" customFormat="1" ht="12.75" customHeight="1" spans="1:28">
      <c r="A47" s="16" t="s">
        <v>167</v>
      </c>
      <c r="B47" s="26"/>
      <c r="C47" s="27" t="s">
        <v>112</v>
      </c>
      <c r="D47" s="27"/>
      <c r="E47" s="27" t="s">
        <v>32</v>
      </c>
      <c r="F47" s="26" t="s">
        <v>72</v>
      </c>
      <c r="G47" s="26" t="s">
        <v>33</v>
      </c>
      <c r="H47" s="29">
        <v>0.24</v>
      </c>
      <c r="I47" s="29" t="s">
        <v>113</v>
      </c>
      <c r="J47" s="49">
        <v>48</v>
      </c>
      <c r="K47" s="29" t="s">
        <v>35</v>
      </c>
      <c r="L47" s="50">
        <v>41619</v>
      </c>
      <c r="M47" s="50">
        <v>41619</v>
      </c>
      <c r="N47" s="49"/>
      <c r="O47" s="53"/>
      <c r="P47" s="54"/>
      <c r="Q47" s="75"/>
      <c r="R47" s="75"/>
      <c r="S47" s="75"/>
      <c r="T47" s="51">
        <v>432</v>
      </c>
      <c r="U47" s="31"/>
      <c r="V47" s="51">
        <v>432</v>
      </c>
      <c r="W47" s="64" t="s">
        <v>42</v>
      </c>
      <c r="X47" s="52" t="s">
        <v>114</v>
      </c>
      <c r="Y47" s="83" t="s">
        <v>168</v>
      </c>
      <c r="Z47" s="83"/>
      <c r="AA47" s="84"/>
      <c r="AB47" s="84"/>
    </row>
    <row r="48" s="1" customFormat="1" ht="12.75" customHeight="1" spans="1:28">
      <c r="A48" s="16">
        <v>3</v>
      </c>
      <c r="B48" s="26">
        <v>100075291</v>
      </c>
      <c r="C48" s="27" t="s">
        <v>169</v>
      </c>
      <c r="D48" s="27"/>
      <c r="E48" s="27" t="s">
        <v>32</v>
      </c>
      <c r="F48" s="28">
        <v>0</v>
      </c>
      <c r="G48" s="26" t="s">
        <v>33</v>
      </c>
      <c r="H48" s="29">
        <v>6.48</v>
      </c>
      <c r="I48" s="29" t="s">
        <v>34</v>
      </c>
      <c r="J48" s="49">
        <v>8</v>
      </c>
      <c r="K48" s="29" t="s">
        <v>35</v>
      </c>
      <c r="L48" s="50">
        <v>40908</v>
      </c>
      <c r="M48" s="50">
        <v>40908</v>
      </c>
      <c r="N48" s="49">
        <v>18</v>
      </c>
      <c r="O48" s="51"/>
      <c r="P48" s="52"/>
      <c r="Q48" s="75">
        <v>3401999.56</v>
      </c>
      <c r="R48" s="75">
        <v>1515957.94</v>
      </c>
      <c r="S48" s="75">
        <v>872957.94</v>
      </c>
      <c r="T48" s="51">
        <v>16240</v>
      </c>
      <c r="U48" s="31"/>
      <c r="V48" s="51">
        <v>16240</v>
      </c>
      <c r="W48" s="64">
        <v>-97.4743390357698</v>
      </c>
      <c r="X48" s="52"/>
      <c r="Y48" s="3" t="s">
        <v>170</v>
      </c>
      <c r="Z48" s="81"/>
      <c r="AA48" s="10"/>
      <c r="AB48" s="10"/>
    </row>
    <row r="49" s="1" customFormat="1" ht="12.75" customHeight="1" spans="1:28">
      <c r="A49" s="16"/>
      <c r="B49" s="26"/>
      <c r="C49" s="27"/>
      <c r="D49" s="30"/>
      <c r="E49" s="27"/>
      <c r="F49" s="27"/>
      <c r="G49" s="27"/>
      <c r="H49" s="31"/>
      <c r="I49" s="57"/>
      <c r="J49" s="58"/>
      <c r="K49" s="59"/>
      <c r="L49" s="60"/>
      <c r="M49" s="60"/>
      <c r="N49" s="31"/>
      <c r="O49" s="51"/>
      <c r="P49" s="52"/>
      <c r="Q49" s="51"/>
      <c r="R49" s="51"/>
      <c r="S49" s="51"/>
      <c r="T49" s="51"/>
      <c r="U49" s="31"/>
      <c r="V49" s="51"/>
      <c r="W49" s="64"/>
      <c r="X49" s="27"/>
      <c r="Y49" s="3"/>
      <c r="Z49" s="1"/>
      <c r="AA49" s="10"/>
      <c r="AB49" s="10"/>
    </row>
    <row r="50" s="1" customFormat="1" ht="12.75" customHeight="1" spans="1:28">
      <c r="A50" s="16" t="str">
        <f>IF(C50="","",ROW()-7)</f>
        <v/>
      </c>
      <c r="B50" s="26"/>
      <c r="C50" s="27"/>
      <c r="D50" s="27"/>
      <c r="E50" s="27"/>
      <c r="F50" s="27"/>
      <c r="G50" s="27"/>
      <c r="H50" s="31"/>
      <c r="I50" s="57"/>
      <c r="J50" s="58"/>
      <c r="K50" s="27"/>
      <c r="L50" s="60"/>
      <c r="M50" s="60"/>
      <c r="N50" s="31"/>
      <c r="O50" s="51"/>
      <c r="P50" s="52"/>
      <c r="Q50" s="51"/>
      <c r="R50" s="51"/>
      <c r="S50" s="51"/>
      <c r="T50" s="51"/>
      <c r="U50" s="31"/>
      <c r="V50" s="51"/>
      <c r="W50" s="64" t="str">
        <f t="shared" ref="W50:W53" si="0">IF(R50-S50=0,"",(V50-R50+S50)/(R50-S50)*100)</f>
        <v/>
      </c>
      <c r="X50" s="27"/>
      <c r="Y50" s="3"/>
      <c r="Z50" s="1"/>
      <c r="AA50" s="10"/>
      <c r="AB50" s="10"/>
    </row>
    <row r="51" s="1" customFormat="1" ht="12.75" customHeight="1" spans="1:28">
      <c r="A51" s="26" t="s">
        <v>171</v>
      </c>
      <c r="B51" s="32"/>
      <c r="C51" s="33"/>
      <c r="D51" s="27"/>
      <c r="E51" s="27"/>
      <c r="F51" s="27"/>
      <c r="G51" s="27"/>
      <c r="H51" s="31"/>
      <c r="I51" s="57"/>
      <c r="J51" s="58"/>
      <c r="K51" s="27"/>
      <c r="L51" s="60"/>
      <c r="M51" s="60"/>
      <c r="N51" s="31"/>
      <c r="O51" s="51"/>
      <c r="P51" s="52"/>
      <c r="Q51" s="51">
        <f t="shared" ref="Q51:T51" si="1">SUM(Q8:Q50)</f>
        <v>11313901.33</v>
      </c>
      <c r="R51" s="51">
        <f t="shared" si="1"/>
        <v>5263368.87</v>
      </c>
      <c r="S51" s="51">
        <f t="shared" si="1"/>
        <v>4339282.87</v>
      </c>
      <c r="T51" s="76">
        <f t="shared" si="1"/>
        <v>751294</v>
      </c>
      <c r="U51" s="76"/>
      <c r="V51" s="76">
        <f>SUM(V8:V50)</f>
        <v>751294</v>
      </c>
      <c r="W51" s="64">
        <f t="shared" si="0"/>
        <v>-18.6986925459319</v>
      </c>
      <c r="X51" s="27"/>
      <c r="Y51" s="1"/>
      <c r="Z51" s="1"/>
      <c r="AA51" s="10"/>
      <c r="AB51" s="10"/>
    </row>
    <row r="52" s="1" customFormat="1" ht="12.75" customHeight="1" spans="1:28">
      <c r="A52" s="26" t="s">
        <v>172</v>
      </c>
      <c r="B52" s="32"/>
      <c r="C52" s="33"/>
      <c r="D52" s="27"/>
      <c r="E52" s="27"/>
      <c r="F52" s="27"/>
      <c r="G52" s="27"/>
      <c r="H52" s="31"/>
      <c r="I52" s="57"/>
      <c r="J52" s="58"/>
      <c r="K52" s="27"/>
      <c r="L52" s="60"/>
      <c r="M52" s="60"/>
      <c r="N52" s="31"/>
      <c r="O52" s="51"/>
      <c r="P52" s="52"/>
      <c r="Q52" s="51"/>
      <c r="R52" s="51">
        <f>S51</f>
        <v>4339282.87</v>
      </c>
      <c r="S52" s="51"/>
      <c r="T52" s="76"/>
      <c r="U52" s="76"/>
      <c r="V52" s="76"/>
      <c r="W52" s="64"/>
      <c r="X52" s="27"/>
      <c r="Y52" s="1"/>
      <c r="Z52" s="1"/>
      <c r="AA52" s="10"/>
      <c r="AB52" s="10"/>
    </row>
    <row r="53" s="1" customFormat="1" customHeight="1" spans="1:28">
      <c r="A53" s="34" t="s">
        <v>173</v>
      </c>
      <c r="B53" s="35"/>
      <c r="C53" s="36"/>
      <c r="D53" s="37"/>
      <c r="E53" s="37"/>
      <c r="F53" s="37"/>
      <c r="G53" s="37"/>
      <c r="H53" s="34"/>
      <c r="I53" s="34"/>
      <c r="J53" s="61"/>
      <c r="K53" s="62"/>
      <c r="L53" s="63"/>
      <c r="M53" s="63"/>
      <c r="N53" s="64"/>
      <c r="O53" s="64"/>
      <c r="P53" s="64"/>
      <c r="Q53" s="64">
        <f>Q51-Q52</f>
        <v>11313901.33</v>
      </c>
      <c r="R53" s="64">
        <f>R51-R52</f>
        <v>924086</v>
      </c>
      <c r="S53" s="64"/>
      <c r="T53" s="77">
        <f>T51</f>
        <v>751294</v>
      </c>
      <c r="U53" s="78"/>
      <c r="V53" s="77">
        <f>V51</f>
        <v>751294</v>
      </c>
      <c r="W53" s="64">
        <f t="shared" si="0"/>
        <v>-18.6986925459319</v>
      </c>
      <c r="X53" s="79"/>
      <c r="Y53" s="1"/>
      <c r="Z53" s="1"/>
      <c r="AA53" s="10"/>
      <c r="AB53" s="10"/>
    </row>
    <row r="54" s="1" customFormat="1" customHeight="1" spans="1:28">
      <c r="A54" s="38" t="s">
        <v>174</v>
      </c>
      <c r="B54" s="7"/>
      <c r="C54" s="7"/>
      <c r="D54" s="7"/>
      <c r="E54" s="7"/>
      <c r="F54" s="7"/>
      <c r="G54" s="7"/>
      <c r="H54" s="1"/>
      <c r="I54" s="3"/>
      <c r="J54" s="8"/>
      <c r="K54" s="7"/>
      <c r="L54" s="9"/>
      <c r="M54" s="9"/>
      <c r="N54" s="1"/>
      <c r="O54" s="1"/>
      <c r="P54" s="1"/>
      <c r="Q54" s="1"/>
      <c r="R54" s="1"/>
      <c r="S54" s="1"/>
      <c r="T54" s="1"/>
      <c r="U54" s="1"/>
      <c r="V54" s="1" t="str">
        <f>"评估人员："&amp;[1]基本信息输入表!$Q$61</f>
        <v>评估人员：张明</v>
      </c>
      <c r="X54" s="7"/>
      <c r="Y54" s="1" t="s">
        <v>175</v>
      </c>
      <c r="AA54" s="10"/>
      <c r="AB54" s="10"/>
    </row>
    <row r="55" s="1" customFormat="1" customHeight="1" spans="1:28">
      <c r="A55" s="1" t="str">
        <f>"填表日期："&amp;YEAR([1]基本信息输入表!$O$61)&amp;"年"&amp;MONTH([1]基本信息输入表!$O$61)&amp;"月"&amp;DAY([1]基本信息输入表!$O$61)&amp;"日"</f>
        <v>填表日期：2023年4月27日</v>
      </c>
      <c r="B55" s="7"/>
      <c r="C55" s="7"/>
      <c r="D55" s="7"/>
      <c r="E55" s="7"/>
      <c r="F55" s="7"/>
      <c r="G55" s="7"/>
      <c r="H55" s="1"/>
      <c r="I55" s="3"/>
      <c r="J55" s="8"/>
      <c r="K55" s="7"/>
      <c r="L55" s="9"/>
      <c r="M55" s="9"/>
      <c r="N55" s="1"/>
      <c r="O55" s="1"/>
      <c r="P55" s="1"/>
      <c r="Q55" s="1"/>
      <c r="R55" s="1"/>
      <c r="S55" s="1"/>
      <c r="T55" s="1"/>
      <c r="U55" s="1"/>
      <c r="V55" s="1"/>
      <c r="W55" s="1"/>
      <c r="X55" s="7"/>
      <c r="Y55" s="1"/>
      <c r="Z55" s="1"/>
      <c r="AA55" s="10"/>
      <c r="AB55" s="10"/>
    </row>
  </sheetData>
  <mergeCells count="28">
    <mergeCell ref="A2:X2"/>
    <mergeCell ref="A3:X3"/>
    <mergeCell ref="V4:X4"/>
    <mergeCell ref="U5:X5"/>
    <mergeCell ref="Q6:R6"/>
    <mergeCell ref="T6:V6"/>
    <mergeCell ref="A51:C51"/>
    <mergeCell ref="A52:C52"/>
    <mergeCell ref="A53:C5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W6:W7"/>
    <mergeCell ref="X6:X7"/>
  </mergeCells>
  <hyperlinks>
    <hyperlink ref="A1" location="索引目录!A1" display="返回索引目录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薄荷味的初夏*“”</cp:lastModifiedBy>
  <dcterms:created xsi:type="dcterms:W3CDTF">2023-09-20T01:55:07Z</dcterms:created>
  <dcterms:modified xsi:type="dcterms:W3CDTF">2023-09-20T01:55:53Z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F8033E975B784369A13BDBB560FF765C_11</vt:lpwstr>
  </property>
  <property fmtid="{D5CDD505-2E9C-101B-9397-08002B2CF9AE}" pid="3" name="KSOProductBuildVer">
    <vt:lpwstr>2052-12.1.0.15374</vt:lpwstr>
  </property>
</Properties>
</file>