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固定资产汇总表" sheetId="1" r:id="rId1"/>
    <sheet name="原材料" sheetId="2" r:id="rId2"/>
    <sheet name="机器设备" sheetId="3" r:id="rId3"/>
    <sheet name="电子设备" sheetId="4" r:id="rId4"/>
  </sheets>
  <externalReferences>
    <externalReference r:id="rId5"/>
  </externalReferences>
  <definedNames>
    <definedName name="_xlnm._FilterDatabase" localSheetId="3" hidden="1">电子设备!$A$7:$R$370</definedName>
    <definedName name="_xlnm.Print_Area" localSheetId="3">电子设备!$A$2:$R$376</definedName>
    <definedName name="_xlnm.Print_Area" localSheetId="0">固定资产汇总表!$A$2:$L$31</definedName>
    <definedName name="_xlnm.Print_Area" localSheetId="2">机器设备!$A$2:$S$31</definedName>
    <definedName name="_xlnm.Print_Area" localSheetId="1">原材料!$A$2:$P$38</definedName>
    <definedName name="_xlnm.Print_Titles" localSheetId="3">电子设备!$2:$7</definedName>
    <definedName name="_xlnm.Print_Titles" localSheetId="2">机器设备!$2:$7</definedName>
    <definedName name="_xlnm.Print_Titles" localSheetId="1">原材料!$2:$7</definedName>
  </definedNames>
  <calcPr calcId="144525"/>
</workbook>
</file>

<file path=xl/comments1.xml><?xml version="1.0" encoding="utf-8"?>
<comments xmlns="http://schemas.openxmlformats.org/spreadsheetml/2006/main">
  <authors>
    <author>作者</author>
    <author>IBM</author>
  </authors>
  <commentList>
    <comment ref="I6" authorId="0">
      <text>
        <r>
          <rPr>
            <b/>
            <sz val="9"/>
            <color indexed="10"/>
            <rFont val="宋体"/>
            <charset val="134"/>
          </rPr>
          <t xml:space="preserve">日期的格式要求:
</t>
        </r>
        <r>
          <rPr>
            <sz val="9"/>
            <rFont val="宋体"/>
            <charset val="134"/>
          </rPr>
          <t>例:2003年2月3日,应输入2003-2-3,如无法确定具体月或日,应默认为是1月或1日输入</t>
        </r>
      </text>
    </comment>
    <comment ref="L6" authorId="1">
      <text>
        <r>
          <rPr>
            <sz val="9"/>
            <rFont val="宋体"/>
            <charset val="134"/>
          </rPr>
          <t>抵押/抵债等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IBM</author>
  </authors>
  <commentList>
    <comment ref="H6" authorId="0">
      <text>
        <r>
          <rPr>
            <b/>
            <sz val="9"/>
            <color indexed="10"/>
            <rFont val="宋体"/>
            <charset val="134"/>
          </rPr>
          <t xml:space="preserve">日期的格式要求:
</t>
        </r>
        <r>
          <rPr>
            <sz val="9"/>
            <rFont val="宋体"/>
            <charset val="134"/>
          </rPr>
          <t>例:2003年2月3日,应输入2003-2-3,如无法确定具体月或日,应默认为是1月或1日输入</t>
        </r>
      </text>
    </comment>
    <comment ref="K6" authorId="1">
      <text>
        <r>
          <rPr>
            <sz val="9"/>
            <rFont val="宋体"/>
            <charset val="134"/>
          </rPr>
          <t>抵押/抵债等</t>
        </r>
      </text>
    </comment>
  </commentList>
</comments>
</file>

<file path=xl/sharedStrings.xml><?xml version="1.0" encoding="utf-8"?>
<sst xmlns="http://schemas.openxmlformats.org/spreadsheetml/2006/main" count="3261" uniqueCount="821">
  <si>
    <t>返回</t>
  </si>
  <si>
    <t>返回索引</t>
  </si>
  <si>
    <t>固定资产评估结果汇总表</t>
  </si>
  <si>
    <r>
      <rPr>
        <sz val="10"/>
        <rFont val="宋体"/>
        <charset val="134"/>
      </rPr>
      <t>表</t>
    </r>
    <r>
      <rPr>
        <sz val="10"/>
        <rFont val="Arial Narrow"/>
        <charset val="134"/>
      </rPr>
      <t>4-6</t>
    </r>
  </si>
  <si>
    <t>金额单位：人民币元</t>
  </si>
  <si>
    <t>序号</t>
  </si>
  <si>
    <t>科目名称</t>
  </si>
  <si>
    <t>账面价值</t>
  </si>
  <si>
    <t>调整后账面值</t>
  </si>
  <si>
    <t>评估价值</t>
  </si>
  <si>
    <t>增减值</t>
  </si>
  <si>
    <r>
      <rPr>
        <b/>
        <sz val="10"/>
        <rFont val="宋体"/>
        <charset val="134"/>
      </rPr>
      <t>增值率</t>
    </r>
    <r>
      <rPr>
        <b/>
        <sz val="10"/>
        <rFont val="Arial Narrow"/>
        <charset val="134"/>
      </rPr>
      <t>%</t>
    </r>
  </si>
  <si>
    <t>原值</t>
  </si>
  <si>
    <t>净值</t>
  </si>
  <si>
    <t>4-6-1</t>
  </si>
  <si>
    <t>建筑物类合计</t>
  </si>
  <si>
    <t>4-6-1-1</t>
  </si>
  <si>
    <t>房屋建筑物</t>
  </si>
  <si>
    <t>4-6-1-2</t>
  </si>
  <si>
    <t>构筑物及其他</t>
  </si>
  <si>
    <t>4-6-1-3</t>
  </si>
  <si>
    <t>管道及沟槽</t>
  </si>
  <si>
    <t>4-6-1-4</t>
  </si>
  <si>
    <t>井巷工程</t>
  </si>
  <si>
    <t>4-6-2</t>
  </si>
  <si>
    <t>设备类合计</t>
  </si>
  <si>
    <t>4-6-2-1</t>
  </si>
  <si>
    <t>机器设备</t>
  </si>
  <si>
    <t>4-6-2-2</t>
  </si>
  <si>
    <t>车辆</t>
  </si>
  <si>
    <t>4-6-2-3</t>
  </si>
  <si>
    <t>电子设备</t>
  </si>
  <si>
    <t>4-6-3</t>
  </si>
  <si>
    <r>
      <rPr>
        <b/>
        <sz val="10"/>
        <rFont val="宋体"/>
        <charset val="134"/>
      </rPr>
      <t>固定资产</t>
    </r>
    <r>
      <rPr>
        <b/>
        <sz val="10"/>
        <rFont val="Arial Narrow"/>
        <charset val="134"/>
      </rPr>
      <t>—</t>
    </r>
    <r>
      <rPr>
        <b/>
        <sz val="10"/>
        <rFont val="宋体"/>
        <charset val="134"/>
      </rPr>
      <t>土地</t>
    </r>
  </si>
  <si>
    <r>
      <rPr>
        <b/>
        <sz val="10"/>
        <rFont val="宋体"/>
        <charset val="134"/>
      </rPr>
      <t>固定资产合计</t>
    </r>
  </si>
  <si>
    <r>
      <rPr>
        <sz val="10"/>
        <rFont val="宋体"/>
        <charset val="134"/>
      </rPr>
      <t>共</t>
    </r>
    <r>
      <rPr>
        <sz val="10"/>
        <rFont val="Arial Narrow"/>
        <charset val="134"/>
      </rPr>
      <t xml:space="preserve"> 1 </t>
    </r>
    <r>
      <rPr>
        <sz val="10"/>
        <rFont val="宋体"/>
        <charset val="134"/>
      </rPr>
      <t>页</t>
    </r>
    <r>
      <rPr>
        <sz val="10"/>
        <rFont val="Arial Narrow"/>
        <charset val="134"/>
      </rPr>
      <t xml:space="preserve"> </t>
    </r>
    <r>
      <rPr>
        <sz val="10"/>
        <rFont val="宋体"/>
        <charset val="134"/>
      </rPr>
      <t>第</t>
    </r>
    <r>
      <rPr>
        <sz val="10"/>
        <rFont val="Arial Narrow"/>
        <charset val="134"/>
      </rPr>
      <t xml:space="preserve"> 1 </t>
    </r>
    <r>
      <rPr>
        <sz val="10"/>
        <rFont val="宋体"/>
        <charset val="134"/>
      </rPr>
      <t>页</t>
    </r>
  </si>
  <si>
    <t>存货-原材料评估明细表</t>
  </si>
  <si>
    <r>
      <rPr>
        <sz val="10"/>
        <rFont val="宋体"/>
        <charset val="134"/>
      </rPr>
      <t>表</t>
    </r>
    <r>
      <rPr>
        <sz val="10"/>
        <rFont val="Arial Narrow"/>
        <charset val="134"/>
      </rPr>
      <t>3-9-1</t>
    </r>
  </si>
  <si>
    <t>名称</t>
  </si>
  <si>
    <t>规格型号</t>
  </si>
  <si>
    <t>计量</t>
  </si>
  <si>
    <t>库龄</t>
  </si>
  <si>
    <t>存放</t>
  </si>
  <si>
    <t>增值率%</t>
  </si>
  <si>
    <t>备注</t>
  </si>
  <si>
    <t>单位</t>
  </si>
  <si>
    <t>(月)</t>
  </si>
  <si>
    <t>地点</t>
  </si>
  <si>
    <t>数量</t>
  </si>
  <si>
    <t>单价</t>
  </si>
  <si>
    <t>金额</t>
  </si>
  <si>
    <t>调整后帐面值</t>
  </si>
  <si>
    <t>实际数量</t>
  </si>
  <si>
    <t>评估单价</t>
  </si>
  <si>
    <r>
      <rPr>
        <sz val="10"/>
        <rFont val="Arial Narrow"/>
        <charset val="134"/>
      </rPr>
      <t>T8</t>
    </r>
    <r>
      <rPr>
        <sz val="10"/>
        <rFont val="宋体"/>
        <charset val="134"/>
      </rPr>
      <t>灯管</t>
    </r>
    <r>
      <rPr>
        <sz val="10"/>
        <rFont val="Arial Narrow"/>
        <charset val="134"/>
      </rPr>
      <t>30W</t>
    </r>
  </si>
  <si>
    <t>30W</t>
  </si>
  <si>
    <t>根</t>
  </si>
  <si>
    <t>负二楼库房</t>
  </si>
  <si>
    <t>该零部件的功能是正常的，但不适合酒店现在的设备使用</t>
  </si>
  <si>
    <r>
      <rPr>
        <sz val="10"/>
        <rFont val="Arial Narrow"/>
        <charset val="134"/>
      </rPr>
      <t>T8</t>
    </r>
    <r>
      <rPr>
        <sz val="10"/>
        <rFont val="宋体"/>
        <charset val="134"/>
      </rPr>
      <t>灯管</t>
    </r>
    <r>
      <rPr>
        <sz val="10"/>
        <rFont val="Arial Narrow"/>
        <charset val="134"/>
      </rPr>
      <t>18W</t>
    </r>
  </si>
  <si>
    <t>18W</t>
  </si>
  <si>
    <r>
      <rPr>
        <sz val="10"/>
        <rFont val="宋体"/>
        <charset val="134"/>
      </rPr>
      <t>环形灯管</t>
    </r>
    <r>
      <rPr>
        <sz val="10"/>
        <rFont val="Arial Narrow"/>
        <charset val="134"/>
      </rPr>
      <t>22W</t>
    </r>
  </si>
  <si>
    <t>22W</t>
  </si>
  <si>
    <t>个</t>
  </si>
  <si>
    <r>
      <rPr>
        <sz val="10"/>
        <rFont val="宋体"/>
        <charset val="134"/>
      </rPr>
      <t>镇流器</t>
    </r>
    <r>
      <rPr>
        <sz val="10"/>
        <rFont val="Arial Narrow"/>
        <charset val="134"/>
      </rPr>
      <t>38W</t>
    </r>
  </si>
  <si>
    <t>38W</t>
  </si>
  <si>
    <r>
      <rPr>
        <sz val="10"/>
        <rFont val="Arial Narrow"/>
        <charset val="134"/>
      </rPr>
      <t>T8</t>
    </r>
    <r>
      <rPr>
        <sz val="10"/>
        <rFont val="宋体"/>
        <charset val="134"/>
      </rPr>
      <t>灯管（</t>
    </r>
    <r>
      <rPr>
        <sz val="10"/>
        <rFont val="Arial Narrow"/>
        <charset val="134"/>
      </rPr>
      <t>40W)</t>
    </r>
  </si>
  <si>
    <t>40W</t>
  </si>
  <si>
    <r>
      <rPr>
        <sz val="10"/>
        <rFont val="宋体"/>
        <charset val="134"/>
      </rPr>
      <t>电子镇流器（</t>
    </r>
    <r>
      <rPr>
        <sz val="10"/>
        <rFont val="Arial Narrow"/>
        <charset val="134"/>
      </rPr>
      <t>H</t>
    </r>
    <r>
      <rPr>
        <sz val="10"/>
        <rFont val="宋体"/>
        <charset val="134"/>
      </rPr>
      <t>型</t>
    </r>
    <r>
      <rPr>
        <sz val="10"/>
        <rFont val="Arial Narrow"/>
        <charset val="134"/>
      </rPr>
      <t>36W)</t>
    </r>
  </si>
  <si>
    <r>
      <rPr>
        <sz val="10"/>
        <rFont val="Arial Narrow"/>
        <charset val="134"/>
      </rPr>
      <t>H</t>
    </r>
    <r>
      <rPr>
        <sz val="10"/>
        <rFont val="宋体"/>
        <charset val="134"/>
      </rPr>
      <t>型</t>
    </r>
    <r>
      <rPr>
        <sz val="10"/>
        <rFont val="Arial Narrow"/>
        <charset val="134"/>
      </rPr>
      <t>36W</t>
    </r>
  </si>
  <si>
    <r>
      <rPr>
        <sz val="10"/>
        <rFont val="宋体"/>
        <charset val="134"/>
      </rPr>
      <t>镜前灯电子镇流器</t>
    </r>
    <r>
      <rPr>
        <sz val="10"/>
        <rFont val="Arial Narrow"/>
        <charset val="134"/>
      </rPr>
      <t>40W</t>
    </r>
  </si>
  <si>
    <t>套</t>
  </si>
  <si>
    <r>
      <rPr>
        <sz val="10"/>
        <rFont val="宋体"/>
        <charset val="134"/>
      </rPr>
      <t>格栅灯电子镇流器</t>
    </r>
    <r>
      <rPr>
        <sz val="10"/>
        <rFont val="Arial Narrow"/>
        <charset val="134"/>
      </rPr>
      <t>40W</t>
    </r>
  </si>
  <si>
    <t>锁体</t>
  </si>
  <si>
    <t>主板</t>
  </si>
  <si>
    <r>
      <rPr>
        <sz val="10"/>
        <rFont val="宋体"/>
        <charset val="134"/>
      </rPr>
      <t>电子整流器（</t>
    </r>
    <r>
      <rPr>
        <sz val="10"/>
        <rFont val="Arial Narrow"/>
        <charset val="134"/>
      </rPr>
      <t>22W</t>
    </r>
    <r>
      <rPr>
        <sz val="10"/>
        <rFont val="宋体"/>
        <charset val="134"/>
      </rPr>
      <t>）</t>
    </r>
  </si>
  <si>
    <r>
      <rPr>
        <sz val="10"/>
        <rFont val="Arial Narrow"/>
        <charset val="134"/>
      </rPr>
      <t>H</t>
    </r>
    <r>
      <rPr>
        <sz val="10"/>
        <rFont val="宋体"/>
        <charset val="134"/>
      </rPr>
      <t>型灯管（</t>
    </r>
    <r>
      <rPr>
        <sz val="10"/>
        <rFont val="Arial Narrow"/>
        <charset val="134"/>
      </rPr>
      <t>36W</t>
    </r>
    <r>
      <rPr>
        <sz val="10"/>
        <rFont val="宋体"/>
        <charset val="134"/>
      </rPr>
      <t>）</t>
    </r>
  </si>
  <si>
    <t>36W</t>
  </si>
  <si>
    <r>
      <rPr>
        <sz val="10"/>
        <rFont val="宋体"/>
        <charset val="134"/>
      </rPr>
      <t>风机盘管（</t>
    </r>
    <r>
      <rPr>
        <sz val="10"/>
        <rFont val="Arial Narrow"/>
        <charset val="134"/>
      </rPr>
      <t>FP-34)</t>
    </r>
  </si>
  <si>
    <t>FP-34</t>
  </si>
  <si>
    <t>台</t>
  </si>
  <si>
    <r>
      <rPr>
        <sz val="10"/>
        <rFont val="Arial Narrow"/>
        <charset val="134"/>
      </rPr>
      <t>2D</t>
    </r>
    <r>
      <rPr>
        <sz val="10"/>
        <rFont val="宋体"/>
        <charset val="134"/>
      </rPr>
      <t>灯管（</t>
    </r>
    <r>
      <rPr>
        <sz val="10"/>
        <rFont val="Arial Narrow"/>
        <charset val="134"/>
      </rPr>
      <t>38</t>
    </r>
    <r>
      <rPr>
        <sz val="10"/>
        <rFont val="宋体"/>
        <charset val="134"/>
      </rPr>
      <t>）</t>
    </r>
  </si>
  <si>
    <t>石英灯电子变压器</t>
  </si>
  <si>
    <r>
      <rPr>
        <sz val="10"/>
        <rFont val="宋体"/>
        <charset val="134"/>
      </rPr>
      <t>石英电子变压器（</t>
    </r>
    <r>
      <rPr>
        <sz val="10"/>
        <rFont val="Arial Narrow"/>
        <charset val="134"/>
      </rPr>
      <t>35W)</t>
    </r>
  </si>
  <si>
    <t>35W</t>
  </si>
  <si>
    <r>
      <rPr>
        <sz val="10"/>
        <rFont val="宋体"/>
        <charset val="134"/>
      </rPr>
      <t>佛山射灯杯（</t>
    </r>
    <r>
      <rPr>
        <sz val="10"/>
        <rFont val="Arial Narrow"/>
        <charset val="134"/>
      </rPr>
      <t>35W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</si>
  <si>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铜截止阀</t>
    </r>
    <r>
      <rPr>
        <sz val="10"/>
        <rFont val="Arial Narrow"/>
        <charset val="134"/>
      </rPr>
      <t>DN20</t>
    </r>
  </si>
  <si>
    <t>DN20</t>
  </si>
  <si>
    <r>
      <rPr>
        <sz val="10"/>
        <rFont val="宋体"/>
        <charset val="134"/>
      </rPr>
      <t>空调波文管</t>
    </r>
    <r>
      <rPr>
        <sz val="10"/>
        <rFont val="Arial Narrow"/>
        <charset val="134"/>
      </rPr>
      <t>20*250MM</t>
    </r>
  </si>
  <si>
    <t>20*250MM</t>
  </si>
  <si>
    <r>
      <rPr>
        <sz val="10"/>
        <rFont val="宋体"/>
        <charset val="134"/>
      </rPr>
      <t>空调波文管</t>
    </r>
    <r>
      <rPr>
        <sz val="10"/>
        <rFont val="Arial Narrow"/>
        <charset val="134"/>
      </rPr>
      <t>20*300MM</t>
    </r>
  </si>
  <si>
    <t>20*300MM</t>
  </si>
  <si>
    <r>
      <rPr>
        <b/>
        <sz val="10"/>
        <rFont val="宋体"/>
        <charset val="134"/>
      </rPr>
      <t>合</t>
    </r>
    <r>
      <rPr>
        <b/>
        <sz val="10"/>
        <rFont val="Arial Narrow"/>
        <charset val="134"/>
      </rPr>
      <t xml:space="preserve">       </t>
    </r>
    <r>
      <rPr>
        <b/>
        <sz val="10"/>
        <rFont val="宋体"/>
        <charset val="134"/>
      </rPr>
      <t>计</t>
    </r>
  </si>
  <si>
    <t>***</t>
  </si>
  <si>
    <r>
      <rPr>
        <b/>
        <sz val="10"/>
        <rFont val="宋体"/>
        <charset val="134"/>
      </rPr>
      <t>减：跌价准备</t>
    </r>
  </si>
  <si>
    <r>
      <rPr>
        <b/>
        <sz val="10"/>
        <rFont val="宋体"/>
        <charset val="134"/>
      </rPr>
      <t>净</t>
    </r>
    <r>
      <rPr>
        <b/>
        <sz val="10"/>
        <rFont val="Arial Narrow"/>
        <charset val="134"/>
      </rPr>
      <t xml:space="preserve">       </t>
    </r>
    <r>
      <rPr>
        <b/>
        <sz val="10"/>
        <rFont val="宋体"/>
        <charset val="134"/>
      </rPr>
      <t>值</t>
    </r>
  </si>
  <si>
    <t/>
  </si>
  <si>
    <t>固定资产-机器设备评估明细表</t>
  </si>
  <si>
    <t>表4-6-2-1</t>
  </si>
  <si>
    <t xml:space="preserve">    金额单位：人民币元</t>
  </si>
  <si>
    <t>设备编号</t>
  </si>
  <si>
    <t>设备名称</t>
  </si>
  <si>
    <t>生产厂家</t>
  </si>
  <si>
    <t>重量</t>
  </si>
  <si>
    <t>购置</t>
  </si>
  <si>
    <t>启用</t>
  </si>
  <si>
    <t>他项</t>
  </si>
  <si>
    <t>(T)</t>
  </si>
  <si>
    <t>日期</t>
  </si>
  <si>
    <t>权利</t>
  </si>
  <si>
    <t>成新率%</t>
  </si>
  <si>
    <t>0109030004</t>
  </si>
  <si>
    <t>盐湖大厦电梯设备</t>
  </si>
  <si>
    <t>PT18/20-19</t>
  </si>
  <si>
    <t>通力电梯有限公司</t>
  </si>
  <si>
    <t>部</t>
  </si>
  <si>
    <t>2012-07-31</t>
  </si>
  <si>
    <t>盐湖大厦</t>
  </si>
  <si>
    <t>无</t>
  </si>
  <si>
    <t>0109030005</t>
  </si>
  <si>
    <t>0109030007</t>
  </si>
  <si>
    <t>盐湖大厦空调</t>
  </si>
  <si>
    <t>残值</t>
  </si>
  <si>
    <t>0109030012</t>
  </si>
  <si>
    <r>
      <rPr>
        <sz val="9"/>
        <rFont val="宋体"/>
        <charset val="134"/>
      </rPr>
      <t>盐湖大厦锅炉</t>
    </r>
  </si>
  <si>
    <t>WNS1.4-0.7/95/70-Q</t>
  </si>
  <si>
    <t>青岛锅炉厂有限公司</t>
  </si>
  <si>
    <t>盐湖大厦负一楼</t>
  </si>
  <si>
    <t>0109030013</t>
  </si>
  <si>
    <t>盐湖大厦锅炉</t>
  </si>
  <si>
    <t>0109030014</t>
  </si>
  <si>
    <t>0109030015</t>
  </si>
  <si>
    <t>消防报警系统</t>
  </si>
  <si>
    <t>2018-11-30</t>
  </si>
  <si>
    <r>
      <rPr>
        <b/>
        <sz val="10"/>
        <rFont val="宋体"/>
        <charset val="134"/>
      </rPr>
      <t>账面余额合计</t>
    </r>
  </si>
  <si>
    <r>
      <rPr>
        <sz val="10"/>
        <rFont val="宋体"/>
        <charset val="134"/>
      </rPr>
      <t>减：减值准备</t>
    </r>
  </si>
  <si>
    <r>
      <rPr>
        <b/>
        <sz val="10"/>
        <rFont val="宋体"/>
        <charset val="134"/>
      </rPr>
      <t>账面净值合计</t>
    </r>
  </si>
  <si>
    <t>固定资产-电子设备评估明细表</t>
  </si>
  <si>
    <t>表4-6-2-3</t>
  </si>
  <si>
    <t>购置日期</t>
  </si>
  <si>
    <t>启用日期</t>
  </si>
  <si>
    <t>0109060001</t>
  </si>
  <si>
    <t>电脑</t>
  </si>
  <si>
    <t>T5900</t>
  </si>
  <si>
    <t>2010-05-19</t>
  </si>
  <si>
    <r>
      <rPr>
        <sz val="10"/>
        <rFont val="宋体"/>
        <charset val="134"/>
      </rPr>
      <t>客房</t>
    </r>
    <r>
      <rPr>
        <sz val="10"/>
        <rFont val="Arial Narrow"/>
        <charset val="134"/>
      </rPr>
      <t>1710</t>
    </r>
  </si>
  <si>
    <t>二手价</t>
  </si>
  <si>
    <t>0109060002</t>
  </si>
  <si>
    <t>2010-06-09</t>
  </si>
  <si>
    <t>0109060003</t>
  </si>
  <si>
    <t>M4680</t>
  </si>
  <si>
    <t>0109060004</t>
  </si>
  <si>
    <t>0109060007</t>
  </si>
  <si>
    <t>客房1006</t>
  </si>
  <si>
    <t>0109060009</t>
  </si>
  <si>
    <t>大厅</t>
  </si>
  <si>
    <t>0109060011</t>
  </si>
  <si>
    <r>
      <rPr>
        <sz val="10"/>
        <rFont val="Arial Narrow"/>
        <charset val="134"/>
      </rPr>
      <t>13</t>
    </r>
    <r>
      <rPr>
        <sz val="10"/>
        <rFont val="宋体"/>
        <charset val="134"/>
      </rPr>
      <t>楼</t>
    </r>
  </si>
  <si>
    <t>0109060012</t>
  </si>
  <si>
    <t>0109060013</t>
  </si>
  <si>
    <t>0109060014</t>
  </si>
  <si>
    <t>0109060019</t>
  </si>
  <si>
    <t>0109060021</t>
  </si>
  <si>
    <t>0109060022</t>
  </si>
  <si>
    <t>0109060026</t>
  </si>
  <si>
    <t>激光打印机</t>
  </si>
  <si>
    <t>HP1007</t>
  </si>
  <si>
    <t>惠普公司</t>
  </si>
  <si>
    <t>财务部</t>
  </si>
  <si>
    <t>0109060031</t>
  </si>
  <si>
    <t>前厅部</t>
  </si>
  <si>
    <t>0109060035</t>
  </si>
  <si>
    <t>松下传真机</t>
  </si>
  <si>
    <t>706CN</t>
  </si>
  <si>
    <t>松下公司</t>
  </si>
  <si>
    <t>0109060037</t>
  </si>
  <si>
    <t>经理办</t>
  </si>
  <si>
    <t>0109060041</t>
  </si>
  <si>
    <t>数码相机</t>
  </si>
  <si>
    <t>Nikon D300S</t>
  </si>
  <si>
    <t>尼康公司</t>
  </si>
  <si>
    <t>2010-07-31</t>
  </si>
  <si>
    <t>0109080002</t>
  </si>
  <si>
    <t>会议音响设备</t>
  </si>
  <si>
    <r>
      <rPr>
        <sz val="10"/>
        <rFont val="Arial Narrow"/>
        <charset val="134"/>
      </rPr>
      <t>5</t>
    </r>
    <r>
      <rPr>
        <sz val="10"/>
        <rFont val="宋体"/>
        <charset val="134"/>
      </rPr>
      <t>楼</t>
    </r>
    <r>
      <rPr>
        <sz val="10"/>
        <rFont val="Arial Narrow"/>
        <charset val="134"/>
      </rPr>
      <t>6</t>
    </r>
    <r>
      <rPr>
        <sz val="10"/>
        <rFont val="宋体"/>
        <charset val="134"/>
      </rPr>
      <t>号会议室</t>
    </r>
  </si>
  <si>
    <t>0109080003</t>
  </si>
  <si>
    <t>音响设备</t>
  </si>
  <si>
    <r>
      <rPr>
        <sz val="10"/>
        <rFont val="Arial Narrow"/>
        <charset val="134"/>
      </rPr>
      <t>5</t>
    </r>
    <r>
      <rPr>
        <sz val="10"/>
        <rFont val="宋体"/>
        <charset val="134"/>
      </rPr>
      <t>楼</t>
    </r>
    <r>
      <rPr>
        <sz val="10"/>
        <rFont val="Arial Narrow"/>
        <charset val="134"/>
      </rPr>
      <t>2</t>
    </r>
    <r>
      <rPr>
        <sz val="10"/>
        <rFont val="宋体"/>
        <charset val="134"/>
      </rPr>
      <t>号会议室</t>
    </r>
  </si>
  <si>
    <t>0109060088</t>
  </si>
  <si>
    <t>电视机</t>
  </si>
  <si>
    <t>创维32寸</t>
  </si>
  <si>
    <t>创维公司</t>
  </si>
  <si>
    <t>2010-06-08</t>
  </si>
  <si>
    <t>客房7024</t>
  </si>
  <si>
    <t>0109060089</t>
  </si>
  <si>
    <t>客房7025</t>
  </si>
  <si>
    <t>0109060090</t>
  </si>
  <si>
    <t>客房7026</t>
  </si>
  <si>
    <t>0109060091</t>
  </si>
  <si>
    <t>0109060092</t>
  </si>
  <si>
    <t>客房7028</t>
  </si>
  <si>
    <t>0109060093</t>
  </si>
  <si>
    <t>0109060094</t>
  </si>
  <si>
    <t>客房8001</t>
  </si>
  <si>
    <t>0109060095</t>
  </si>
  <si>
    <t>客房8002</t>
  </si>
  <si>
    <t>0109060096</t>
  </si>
  <si>
    <t>客房8003</t>
  </si>
  <si>
    <t>0109060097</t>
  </si>
  <si>
    <t>客房8005</t>
  </si>
  <si>
    <t>0109060098</t>
  </si>
  <si>
    <t>客房8006</t>
  </si>
  <si>
    <t>0109060099</t>
  </si>
  <si>
    <t>客房8007</t>
  </si>
  <si>
    <t>0109060100</t>
  </si>
  <si>
    <t>客房8008</t>
  </si>
  <si>
    <t>0109060101</t>
  </si>
  <si>
    <t>客房8009</t>
  </si>
  <si>
    <t>0109060102</t>
  </si>
  <si>
    <t>客房8010</t>
  </si>
  <si>
    <t>0109060103</t>
  </si>
  <si>
    <t>客房8011</t>
  </si>
  <si>
    <t>0109060104</t>
  </si>
  <si>
    <t>客房8012</t>
  </si>
  <si>
    <t>0109060105</t>
  </si>
  <si>
    <t>客房8015</t>
  </si>
  <si>
    <t>0109060106</t>
  </si>
  <si>
    <t>客房8016</t>
  </si>
  <si>
    <t>0109060107</t>
  </si>
  <si>
    <t>客房8017</t>
  </si>
  <si>
    <t>0109060108</t>
  </si>
  <si>
    <t>客房8018</t>
  </si>
  <si>
    <t>0109060109</t>
  </si>
  <si>
    <t>客房8019</t>
  </si>
  <si>
    <t>0109060110</t>
  </si>
  <si>
    <t>客房8020</t>
  </si>
  <si>
    <t>0109060112</t>
  </si>
  <si>
    <t>客房8022</t>
  </si>
  <si>
    <t>0109060113</t>
  </si>
  <si>
    <t>客房8023</t>
  </si>
  <si>
    <t>0109060114</t>
  </si>
  <si>
    <t>客房8024</t>
  </si>
  <si>
    <t>0109060115</t>
  </si>
  <si>
    <t>客房8025</t>
  </si>
  <si>
    <t>0109060116</t>
  </si>
  <si>
    <t>客房8026</t>
  </si>
  <si>
    <t>0109060117</t>
  </si>
  <si>
    <t>0109060118</t>
  </si>
  <si>
    <t>客房8028</t>
  </si>
  <si>
    <t>0109060119</t>
  </si>
  <si>
    <t>0109060120</t>
  </si>
  <si>
    <t>客房9001</t>
  </si>
  <si>
    <t>0109060121</t>
  </si>
  <si>
    <t>客房9002</t>
  </si>
  <si>
    <t>0109060122</t>
  </si>
  <si>
    <t>客房9003</t>
  </si>
  <si>
    <t>0109060123</t>
  </si>
  <si>
    <t>客房9005</t>
  </si>
  <si>
    <t>0109060124</t>
  </si>
  <si>
    <t>客房9006</t>
  </si>
  <si>
    <t>0109060125</t>
  </si>
  <si>
    <t>客房9007</t>
  </si>
  <si>
    <t>0109060126</t>
  </si>
  <si>
    <t>客房9008</t>
  </si>
  <si>
    <t>0109060127</t>
  </si>
  <si>
    <t>客房9009</t>
  </si>
  <si>
    <t>0109060128</t>
  </si>
  <si>
    <t>客房9010</t>
  </si>
  <si>
    <t>0109060129</t>
  </si>
  <si>
    <t>客房9011</t>
  </si>
  <si>
    <t>0109060130</t>
  </si>
  <si>
    <t>客房9012</t>
  </si>
  <si>
    <t>0109060131</t>
  </si>
  <si>
    <t>客房9015</t>
  </si>
  <si>
    <t>0109060132</t>
  </si>
  <si>
    <t>客房9016</t>
  </si>
  <si>
    <t>0109060133</t>
  </si>
  <si>
    <t>客房9017</t>
  </si>
  <si>
    <t>0109060134</t>
  </si>
  <si>
    <t>客房9018</t>
  </si>
  <si>
    <t>0109060135</t>
  </si>
  <si>
    <t>客房9019</t>
  </si>
  <si>
    <t>0109060136</t>
  </si>
  <si>
    <t>客房9020</t>
  </si>
  <si>
    <t>0109060137</t>
  </si>
  <si>
    <t>客房9021</t>
  </si>
  <si>
    <t>0109060138</t>
  </si>
  <si>
    <t>客房9022</t>
  </si>
  <si>
    <t>0109060139</t>
  </si>
  <si>
    <t>客房9023</t>
  </si>
  <si>
    <t>0109060140</t>
  </si>
  <si>
    <t>客房9024</t>
  </si>
  <si>
    <t>0109060141</t>
  </si>
  <si>
    <t>客房9025</t>
  </si>
  <si>
    <t>0109060142</t>
  </si>
  <si>
    <t>客房9026</t>
  </si>
  <si>
    <t>0109060143</t>
  </si>
  <si>
    <t>0109060144</t>
  </si>
  <si>
    <t>客房9028</t>
  </si>
  <si>
    <t>0109060145</t>
  </si>
  <si>
    <t>0109060146</t>
  </si>
  <si>
    <t>客房1001</t>
  </si>
  <si>
    <t>0109060147</t>
  </si>
  <si>
    <t>客房1002</t>
  </si>
  <si>
    <t>0109060148</t>
  </si>
  <si>
    <t>客房1003</t>
  </si>
  <si>
    <t>0109060149</t>
  </si>
  <si>
    <t>客房1005</t>
  </si>
  <si>
    <t>0109060150</t>
  </si>
  <si>
    <t>0109060151</t>
  </si>
  <si>
    <t>客房1007</t>
  </si>
  <si>
    <t>0109060152</t>
  </si>
  <si>
    <t>客房1008</t>
  </si>
  <si>
    <t>0109060153</t>
  </si>
  <si>
    <t>客房1009</t>
  </si>
  <si>
    <t>0109060154</t>
  </si>
  <si>
    <t>客房1010</t>
  </si>
  <si>
    <t>0109060155</t>
  </si>
  <si>
    <t>客房1011</t>
  </si>
  <si>
    <t>0109060156</t>
  </si>
  <si>
    <t>客房1012</t>
  </si>
  <si>
    <t>0109060157</t>
  </si>
  <si>
    <t>客房1015</t>
  </si>
  <si>
    <t>0109060177</t>
  </si>
  <si>
    <t>客房1107</t>
  </si>
  <si>
    <t>0109060178</t>
  </si>
  <si>
    <t>客房1108</t>
  </si>
  <si>
    <t>0109060227</t>
  </si>
  <si>
    <t>客房1306</t>
  </si>
  <si>
    <t>0109060228</t>
  </si>
  <si>
    <t>客房1308</t>
  </si>
  <si>
    <t>0109060229</t>
  </si>
  <si>
    <t>客房1309</t>
  </si>
  <si>
    <t>0109060230</t>
  </si>
  <si>
    <t>客房1310</t>
  </si>
  <si>
    <t>0109060231</t>
  </si>
  <si>
    <t>客房1311</t>
  </si>
  <si>
    <t>0109060232</t>
  </si>
  <si>
    <t>客房1312</t>
  </si>
  <si>
    <t>0109060233</t>
  </si>
  <si>
    <t>客房1315</t>
  </si>
  <si>
    <t>0109060234</t>
  </si>
  <si>
    <t>客房1316</t>
  </si>
  <si>
    <t>0109060235</t>
  </si>
  <si>
    <t>客房1317</t>
  </si>
  <si>
    <t>0109060236</t>
  </si>
  <si>
    <t>客房1318</t>
  </si>
  <si>
    <t>0109060237</t>
  </si>
  <si>
    <t>客房1319</t>
  </si>
  <si>
    <t>0109060238</t>
  </si>
  <si>
    <t>客房1320</t>
  </si>
  <si>
    <t>0109060239</t>
  </si>
  <si>
    <t>客房1321</t>
  </si>
  <si>
    <t>0109060240</t>
  </si>
  <si>
    <t>客房1322</t>
  </si>
  <si>
    <t>0109060241</t>
  </si>
  <si>
    <t>客房1323</t>
  </si>
  <si>
    <t>0109060262</t>
  </si>
  <si>
    <t>客房1418</t>
  </si>
  <si>
    <t>0109080004</t>
  </si>
  <si>
    <t>沁园净水器</t>
  </si>
  <si>
    <t>全自动反渗透净水机</t>
  </si>
  <si>
    <t>沁园集团股份有限公司</t>
  </si>
  <si>
    <t>2011-09-17</t>
  </si>
  <si>
    <t>客房</t>
  </si>
  <si>
    <t>0109080005</t>
  </si>
  <si>
    <t>0109080006</t>
  </si>
  <si>
    <t>0109080007</t>
  </si>
  <si>
    <t>0109080008</t>
  </si>
  <si>
    <t>0109080009</t>
  </si>
  <si>
    <t>0109080010</t>
  </si>
  <si>
    <t>0109080011</t>
  </si>
  <si>
    <t>0109080012</t>
  </si>
  <si>
    <t>2011-09-20</t>
  </si>
  <si>
    <t>17楼会议室</t>
  </si>
  <si>
    <t>0109060327</t>
  </si>
  <si>
    <t>笔记本电脑</t>
  </si>
  <si>
    <t xml:space="preserve">ThinkPad   E40 </t>
  </si>
  <si>
    <t>联想公司</t>
  </si>
  <si>
    <t>2011-10-30</t>
  </si>
  <si>
    <t>0109060328</t>
  </si>
  <si>
    <t>联想电脑扬天</t>
  </si>
  <si>
    <t>T4900</t>
  </si>
  <si>
    <t>2011-11-30</t>
  </si>
  <si>
    <t>盐湖大厦17楼副总裁办公室</t>
  </si>
  <si>
    <t>0109060332</t>
  </si>
  <si>
    <t>盐湖大厦财务部</t>
  </si>
  <si>
    <t>0109060334</t>
  </si>
  <si>
    <t>新域财务部1901室</t>
  </si>
  <si>
    <t>0109060335</t>
  </si>
  <si>
    <t>施乐复印机</t>
  </si>
  <si>
    <t>DC2007</t>
  </si>
  <si>
    <t>施乐公司</t>
  </si>
  <si>
    <t>库房</t>
  </si>
  <si>
    <t>0109060336</t>
  </si>
  <si>
    <r>
      <rPr>
        <sz val="10"/>
        <rFont val="Arial Narrow"/>
        <charset val="134"/>
      </rPr>
      <t>HP5200D</t>
    </r>
    <r>
      <rPr>
        <sz val="10"/>
        <rFont val="宋体"/>
        <charset val="134"/>
      </rPr>
      <t>打印机</t>
    </r>
  </si>
  <si>
    <t>HP5200</t>
  </si>
  <si>
    <t>财务部1906室</t>
  </si>
  <si>
    <t>0109060337</t>
  </si>
  <si>
    <t>松下复印一体机</t>
  </si>
  <si>
    <t>KX-668CN</t>
  </si>
  <si>
    <t>0109080014</t>
  </si>
  <si>
    <t>会议音响系统设备</t>
  </si>
  <si>
    <t>2012-02-28</t>
  </si>
  <si>
    <t>盐湖大厦5楼报告厅</t>
  </si>
  <si>
    <t>0109080015</t>
  </si>
  <si>
    <t>净水器</t>
  </si>
  <si>
    <t>2012-03-31</t>
  </si>
  <si>
    <t>0109080016</t>
  </si>
  <si>
    <t>0109080017</t>
  </si>
  <si>
    <t>0109080018</t>
  </si>
  <si>
    <t>0109080019</t>
  </si>
  <si>
    <t>0109080020</t>
  </si>
  <si>
    <t>0109080021</t>
  </si>
  <si>
    <t>0109080022</t>
  </si>
  <si>
    <t>0109080023</t>
  </si>
  <si>
    <t>0109080024</t>
  </si>
  <si>
    <t>0109080025</t>
  </si>
  <si>
    <t>0109080026</t>
  </si>
  <si>
    <t>0109080027</t>
  </si>
  <si>
    <t>0109080028</t>
  </si>
  <si>
    <t>0109060341</t>
  </si>
  <si>
    <t>盐湖大厦安防系统</t>
  </si>
  <si>
    <t>部分已拆除</t>
  </si>
  <si>
    <t>0109080031</t>
  </si>
  <si>
    <t>组</t>
  </si>
  <si>
    <t>二楼操作间</t>
  </si>
  <si>
    <t>0109080032</t>
  </si>
  <si>
    <t>13楼活动室</t>
  </si>
  <si>
    <t>0109060344</t>
  </si>
  <si>
    <t>杨天电脑</t>
  </si>
  <si>
    <t>2012-09-30</t>
  </si>
  <si>
    <t>0109060348</t>
  </si>
  <si>
    <t>安保部</t>
  </si>
  <si>
    <t>0109080034</t>
  </si>
  <si>
    <t>306三人沙发</t>
  </si>
  <si>
    <t>皮质</t>
  </si>
  <si>
    <t>2012-10-30</t>
  </si>
  <si>
    <t>盐湖大厦1701室</t>
  </si>
  <si>
    <t>0109080035</t>
  </si>
  <si>
    <t>0109080036</t>
  </si>
  <si>
    <t>9941大茶几</t>
  </si>
  <si>
    <t>张</t>
  </si>
  <si>
    <t>0109080037</t>
  </si>
  <si>
    <t>2.4米办公桌</t>
  </si>
  <si>
    <t>2400*1200*760</t>
  </si>
  <si>
    <t>0109080038</t>
  </si>
  <si>
    <t>大班椅</t>
  </si>
  <si>
    <t>把</t>
  </si>
  <si>
    <r>
      <rPr>
        <sz val="10"/>
        <rFont val="宋体"/>
        <charset val="134"/>
      </rPr>
      <t>盐湖大厦</t>
    </r>
    <r>
      <rPr>
        <sz val="10"/>
        <rFont val="Arial Narrow"/>
        <charset val="134"/>
      </rPr>
      <t>1522</t>
    </r>
    <r>
      <rPr>
        <sz val="10"/>
        <rFont val="宋体"/>
        <charset val="134"/>
      </rPr>
      <t>室</t>
    </r>
  </si>
  <si>
    <t>0109080039</t>
  </si>
  <si>
    <t>三门书柜</t>
  </si>
  <si>
    <t>1350*450*1900</t>
  </si>
  <si>
    <t>0109080040</t>
  </si>
  <si>
    <t>0109080041</t>
  </si>
  <si>
    <t>0109060351</t>
  </si>
  <si>
    <t>多功能一体机</t>
  </si>
  <si>
    <t>三星4824</t>
  </si>
  <si>
    <t>三星公司</t>
  </si>
  <si>
    <t>2013-07-22</t>
  </si>
  <si>
    <t>1701</t>
  </si>
  <si>
    <t>0109060352</t>
  </si>
  <si>
    <t>联想电脑</t>
  </si>
  <si>
    <t>M4350</t>
  </si>
  <si>
    <t>0109060353</t>
  </si>
  <si>
    <t>海尔电视机</t>
  </si>
  <si>
    <t>LED-32A30</t>
  </si>
  <si>
    <t>海尔公司</t>
  </si>
  <si>
    <t>2013-07-31</t>
  </si>
  <si>
    <t>6008客房</t>
  </si>
  <si>
    <t>0109060354</t>
  </si>
  <si>
    <t>6009客房</t>
  </si>
  <si>
    <t>0109060362</t>
  </si>
  <si>
    <t>ups备用电源</t>
  </si>
  <si>
    <t>2013-12-18</t>
  </si>
  <si>
    <t>前厅货架上</t>
  </si>
  <si>
    <t>0109060363</t>
  </si>
  <si>
    <t>TP75</t>
  </si>
  <si>
    <t>2014-01-26</t>
  </si>
  <si>
    <t>保安室</t>
  </si>
  <si>
    <t>0109080042</t>
  </si>
  <si>
    <t>沙发</t>
  </si>
  <si>
    <t>2014-03-31</t>
  </si>
  <si>
    <t>1628客房</t>
  </si>
  <si>
    <t>0109060365</t>
  </si>
  <si>
    <t>HP500台式电脑</t>
  </si>
  <si>
    <t>2014-04-29</t>
  </si>
  <si>
    <r>
      <rPr>
        <sz val="10"/>
        <rFont val="Arial Narrow"/>
        <charset val="134"/>
      </rPr>
      <t>13</t>
    </r>
    <r>
      <rPr>
        <sz val="10"/>
        <rFont val="宋体"/>
        <charset val="134"/>
      </rPr>
      <t>楼棋牌室</t>
    </r>
  </si>
  <si>
    <t>0109060366</t>
  </si>
  <si>
    <t>0109060367</t>
  </si>
  <si>
    <t>佳能打印机2900</t>
  </si>
  <si>
    <t>佳能公司</t>
  </si>
  <si>
    <t>0109060368</t>
  </si>
  <si>
    <t>0109080043</t>
  </si>
  <si>
    <t>屏风</t>
  </si>
  <si>
    <t>2014-05-15</t>
  </si>
  <si>
    <t>0109080044</t>
  </si>
  <si>
    <t>床</t>
  </si>
  <si>
    <r>
      <rPr>
        <sz val="10"/>
        <rFont val="Arial Narrow"/>
        <charset val="134"/>
      </rPr>
      <t>1026</t>
    </r>
    <r>
      <rPr>
        <sz val="10"/>
        <rFont val="宋体"/>
        <charset val="134"/>
      </rPr>
      <t>客房</t>
    </r>
  </si>
  <si>
    <t>0109080045</t>
  </si>
  <si>
    <t>床垫</t>
  </si>
  <si>
    <t>0109060371</t>
  </si>
  <si>
    <t>2014-07-10</t>
  </si>
  <si>
    <t>0109080046</t>
  </si>
  <si>
    <t>麻将桌</t>
  </si>
  <si>
    <t>2014-12-26</t>
  </si>
  <si>
    <r>
      <rPr>
        <sz val="10"/>
        <rFont val="Arial Narrow"/>
        <charset val="134"/>
      </rPr>
      <t>1625</t>
    </r>
    <r>
      <rPr>
        <sz val="10"/>
        <rFont val="宋体"/>
        <charset val="134"/>
      </rPr>
      <t>客房</t>
    </r>
  </si>
  <si>
    <t>0109080047</t>
  </si>
  <si>
    <t>茶水台</t>
  </si>
  <si>
    <t>0109080048</t>
  </si>
  <si>
    <t>办公桌</t>
  </si>
  <si>
    <r>
      <rPr>
        <sz val="10"/>
        <rFont val="Arial Narrow"/>
        <charset val="134"/>
      </rPr>
      <t>2</t>
    </r>
    <r>
      <rPr>
        <sz val="10"/>
        <rFont val="宋体"/>
        <charset val="134"/>
      </rPr>
      <t>楼办公室</t>
    </r>
  </si>
  <si>
    <t>0109060374</t>
  </si>
  <si>
    <t>4550</t>
  </si>
  <si>
    <t>2015-03-30</t>
  </si>
  <si>
    <t>0109060376</t>
  </si>
  <si>
    <t>惠普电脑</t>
  </si>
  <si>
    <t>G520</t>
  </si>
  <si>
    <t>0109060379</t>
  </si>
  <si>
    <t>飞利浦空气净化器</t>
  </si>
  <si>
    <t>AC4074</t>
  </si>
  <si>
    <t>飞利浦公司</t>
  </si>
  <si>
    <t>2015-12-23</t>
  </si>
  <si>
    <t>0109060380</t>
  </si>
  <si>
    <t>0109060381</t>
  </si>
  <si>
    <t>飞利浦净化器</t>
  </si>
  <si>
    <t>0109080052</t>
  </si>
  <si>
    <t>百力威地毯机加泡箱</t>
  </si>
  <si>
    <r>
      <rPr>
        <sz val="10"/>
        <rFont val="Arial Narrow"/>
        <charset val="134"/>
      </rPr>
      <t>FKV17(</t>
    </r>
    <r>
      <rPr>
        <sz val="10"/>
        <rFont val="宋体"/>
        <charset val="134"/>
      </rPr>
      <t>多功能洗地机）</t>
    </r>
  </si>
  <si>
    <t>威霸清洁器材有限公司</t>
  </si>
  <si>
    <t>2016-04-25</t>
  </si>
  <si>
    <t>0109060384</t>
  </si>
  <si>
    <t>联想电脑主机</t>
  </si>
  <si>
    <t>杨天M4601C-00</t>
  </si>
  <si>
    <t>2016-09-27</t>
  </si>
  <si>
    <t>0109080053</t>
  </si>
  <si>
    <t>PIO-3.2  160921</t>
  </si>
  <si>
    <t>2017-03-31</t>
  </si>
  <si>
    <t>0109080054</t>
  </si>
  <si>
    <t>三人沙发</t>
  </si>
  <si>
    <t>2017-05-31</t>
  </si>
  <si>
    <t>0109080055</t>
  </si>
  <si>
    <t>索尼投影仪</t>
  </si>
  <si>
    <t>CX239</t>
  </si>
  <si>
    <t>索尼公司</t>
  </si>
  <si>
    <t>会议室</t>
  </si>
  <si>
    <t>0109060387</t>
  </si>
  <si>
    <t>爱普生投影仪</t>
  </si>
  <si>
    <t>CB-X36</t>
  </si>
  <si>
    <t>爱普生公司</t>
  </si>
  <si>
    <t>2017-10-31</t>
  </si>
  <si>
    <t>0109080056</t>
  </si>
  <si>
    <t>地毯</t>
  </si>
  <si>
    <t>批</t>
  </si>
  <si>
    <t>二手回收价</t>
  </si>
  <si>
    <t>0109050014</t>
  </si>
  <si>
    <t>创维电视</t>
  </si>
  <si>
    <t>32E200E</t>
  </si>
  <si>
    <t>2018-06-22</t>
  </si>
  <si>
    <t>0109050015</t>
  </si>
  <si>
    <t>0109080058</t>
  </si>
  <si>
    <t>1.2米</t>
  </si>
  <si>
    <t>2018-08-17</t>
  </si>
  <si>
    <t>1401</t>
  </si>
  <si>
    <r>
      <rPr>
        <sz val="10"/>
        <rFont val="Arial Narrow"/>
        <charset val="134"/>
      </rPr>
      <t>1</t>
    </r>
    <r>
      <rPr>
        <sz val="10"/>
        <rFont val="宋体"/>
        <charset val="134"/>
      </rPr>
      <t>套</t>
    </r>
    <r>
      <rPr>
        <sz val="10"/>
        <rFont val="Arial Narrow"/>
        <charset val="134"/>
      </rPr>
      <t>2</t>
    </r>
    <r>
      <rPr>
        <sz val="10"/>
        <rFont val="宋体"/>
        <charset val="134"/>
      </rPr>
      <t>张床配</t>
    </r>
    <r>
      <rPr>
        <sz val="10"/>
        <rFont val="Arial Narrow"/>
        <charset val="134"/>
      </rPr>
      <t>1</t>
    </r>
    <r>
      <rPr>
        <sz val="10"/>
        <rFont val="宋体"/>
        <charset val="134"/>
      </rPr>
      <t>个床头柜</t>
    </r>
  </si>
  <si>
    <t>0109080059</t>
  </si>
  <si>
    <t>1402</t>
  </si>
  <si>
    <t>0109080060</t>
  </si>
  <si>
    <t>1403</t>
  </si>
  <si>
    <t>0109080061</t>
  </si>
  <si>
    <t>1406</t>
  </si>
  <si>
    <t>0109080062</t>
  </si>
  <si>
    <t>1408</t>
  </si>
  <si>
    <t>0109080063</t>
  </si>
  <si>
    <t>1405</t>
  </si>
  <si>
    <t>0109080064</t>
  </si>
  <si>
    <t>1407</t>
  </si>
  <si>
    <t>0109080065</t>
  </si>
  <si>
    <t>1409</t>
  </si>
  <si>
    <t>0109080066</t>
  </si>
  <si>
    <t>1410</t>
  </si>
  <si>
    <t>0109080067</t>
  </si>
  <si>
    <t>1411</t>
  </si>
  <si>
    <t>0109080068</t>
  </si>
  <si>
    <t>1412</t>
  </si>
  <si>
    <t>0109080069</t>
  </si>
  <si>
    <t>1416</t>
  </si>
  <si>
    <t>0109080070</t>
  </si>
  <si>
    <t>1418</t>
  </si>
  <si>
    <t>0109080071</t>
  </si>
  <si>
    <t>1419</t>
  </si>
  <si>
    <t>0109080072</t>
  </si>
  <si>
    <t>1421</t>
  </si>
  <si>
    <t>0109080073</t>
  </si>
  <si>
    <t>1423</t>
  </si>
  <si>
    <t>0109080085</t>
  </si>
  <si>
    <t>面包凳</t>
  </si>
  <si>
    <t>标准</t>
  </si>
  <si>
    <t>0109080086</t>
  </si>
  <si>
    <t>0109080087</t>
  </si>
  <si>
    <t>0109080088</t>
  </si>
  <si>
    <t>0109080089</t>
  </si>
  <si>
    <t>0109080090</t>
  </si>
  <si>
    <t>0109080091</t>
  </si>
  <si>
    <t>1425</t>
  </si>
  <si>
    <t>0109080092</t>
  </si>
  <si>
    <t>1415</t>
  </si>
  <si>
    <t>0109080093</t>
  </si>
  <si>
    <t>1417</t>
  </si>
  <si>
    <t>0109080094</t>
  </si>
  <si>
    <t>1420</t>
  </si>
  <si>
    <t>0109080101</t>
  </si>
  <si>
    <t>写字台+电视柜</t>
  </si>
  <si>
    <t>2400*600*760</t>
  </si>
  <si>
    <t>0109080102</t>
  </si>
  <si>
    <t>0109080103</t>
  </si>
  <si>
    <t>0109080104</t>
  </si>
  <si>
    <t>0109080105</t>
  </si>
  <si>
    <t>0109080106</t>
  </si>
  <si>
    <t>0109080107</t>
  </si>
  <si>
    <t>0109080108</t>
  </si>
  <si>
    <t>0109080109</t>
  </si>
  <si>
    <t>0109080110</t>
  </si>
  <si>
    <t>0109080111</t>
  </si>
  <si>
    <t>0109080112</t>
  </si>
  <si>
    <t>0109080113</t>
  </si>
  <si>
    <t>0109080114</t>
  </si>
  <si>
    <t>0109080115</t>
  </si>
  <si>
    <t>0109080116</t>
  </si>
  <si>
    <t>0109080117</t>
  </si>
  <si>
    <t>0109080118</t>
  </si>
  <si>
    <t>0109080119</t>
  </si>
  <si>
    <t>0109080120</t>
  </si>
  <si>
    <t>0109080127</t>
  </si>
  <si>
    <t>行李柜</t>
  </si>
  <si>
    <t>800*600*650</t>
  </si>
  <si>
    <t>0109080128</t>
  </si>
  <si>
    <t>0109080129</t>
  </si>
  <si>
    <t>0109080130</t>
  </si>
  <si>
    <t>0109080131</t>
  </si>
  <si>
    <t>0109080132</t>
  </si>
  <si>
    <t>0109080133</t>
  </si>
  <si>
    <t>0109080134</t>
  </si>
  <si>
    <t>0109080135</t>
  </si>
  <si>
    <t>0109080136</t>
  </si>
  <si>
    <t>0109080137</t>
  </si>
  <si>
    <t>0109080138</t>
  </si>
  <si>
    <t>0109080139</t>
  </si>
  <si>
    <t>0109080140</t>
  </si>
  <si>
    <t>0109080141</t>
  </si>
  <si>
    <t>0109080142</t>
  </si>
  <si>
    <t>0109080143</t>
  </si>
  <si>
    <t>0109080144</t>
  </si>
  <si>
    <t>0109080145</t>
  </si>
  <si>
    <t>0109080146</t>
  </si>
  <si>
    <t>0109080153</t>
  </si>
  <si>
    <t>圈椅</t>
  </si>
  <si>
    <t>0109080154</t>
  </si>
  <si>
    <t>0109080155</t>
  </si>
  <si>
    <t>0109080156</t>
  </si>
  <si>
    <t>0109080157</t>
  </si>
  <si>
    <t>0109080158</t>
  </si>
  <si>
    <t>0109080159</t>
  </si>
  <si>
    <t>0109080160</t>
  </si>
  <si>
    <t>0109080161</t>
  </si>
  <si>
    <t>0109080162</t>
  </si>
  <si>
    <t>0109080163</t>
  </si>
  <si>
    <t>0109080164</t>
  </si>
  <si>
    <t>0109080165</t>
  </si>
  <si>
    <t>0109080166</t>
  </si>
  <si>
    <t>0109080167</t>
  </si>
  <si>
    <t>0109080168</t>
  </si>
  <si>
    <t>0109080169</t>
  </si>
  <si>
    <t>0109080170</t>
  </si>
  <si>
    <t>0109080171</t>
  </si>
  <si>
    <t>0109080172</t>
  </si>
  <si>
    <t>0109080173</t>
  </si>
  <si>
    <t>0109080174</t>
  </si>
  <si>
    <t>0109080175</t>
  </si>
  <si>
    <t>0109080176</t>
  </si>
  <si>
    <t>0109080177</t>
  </si>
  <si>
    <t>0109080178</t>
  </si>
  <si>
    <t>0109080179</t>
  </si>
  <si>
    <t>0109080180</t>
  </si>
  <si>
    <t>0109080181</t>
  </si>
  <si>
    <t>0109080182</t>
  </si>
  <si>
    <t>0109080183</t>
  </si>
  <si>
    <t>0109080185</t>
  </si>
  <si>
    <t>0109080186</t>
  </si>
  <si>
    <t>0109080187</t>
  </si>
  <si>
    <t>0109080188</t>
  </si>
  <si>
    <t>0109080189</t>
  </si>
  <si>
    <t>0109080190</t>
  </si>
  <si>
    <t>0109080191</t>
  </si>
  <si>
    <t>0109080201</t>
  </si>
  <si>
    <t>小茶几</t>
  </si>
  <si>
    <t>500*500</t>
  </si>
  <si>
    <t>0109080202</t>
  </si>
  <si>
    <t>0109080203</t>
  </si>
  <si>
    <t>0109080204</t>
  </si>
  <si>
    <t>0109080205</t>
  </si>
  <si>
    <t>0109080206</t>
  </si>
  <si>
    <t>0109080207</t>
  </si>
  <si>
    <t>0109080208</t>
  </si>
  <si>
    <t>0109080209</t>
  </si>
  <si>
    <t>0109080210</t>
  </si>
  <si>
    <t>0109080211</t>
  </si>
  <si>
    <t>0109080212</t>
  </si>
  <si>
    <t>0109080213</t>
  </si>
  <si>
    <t>0109080214</t>
  </si>
  <si>
    <t>0109080215</t>
  </si>
  <si>
    <t>0109080216</t>
  </si>
  <si>
    <t>0109080217</t>
  </si>
  <si>
    <t>0109080218</t>
  </si>
  <si>
    <t>0109080219</t>
  </si>
  <si>
    <t>0109080228</t>
  </si>
  <si>
    <t>大茶几</t>
  </si>
  <si>
    <t>1500*600*550</t>
  </si>
  <si>
    <t>1126</t>
  </si>
  <si>
    <t>0109080229</t>
  </si>
  <si>
    <t>大床1.8米</t>
  </si>
  <si>
    <t>1.8米</t>
  </si>
  <si>
    <t>0109080230</t>
  </si>
  <si>
    <t>0109080231</t>
  </si>
  <si>
    <t>0109080232</t>
  </si>
  <si>
    <t>1422</t>
  </si>
  <si>
    <t>0109060389</t>
  </si>
  <si>
    <t>43E2A</t>
  </si>
  <si>
    <t>2018-08-29</t>
  </si>
  <si>
    <t>0109050017</t>
  </si>
  <si>
    <t>2018-09-19</t>
  </si>
  <si>
    <t>1326</t>
  </si>
  <si>
    <t>0109050018</t>
  </si>
  <si>
    <t>容声冰箱</t>
  </si>
  <si>
    <t>BCD-187RA2D</t>
  </si>
  <si>
    <t>容声公司</t>
  </si>
  <si>
    <t>1526房间</t>
  </si>
  <si>
    <t>0109080238</t>
  </si>
  <si>
    <t>滨州东方地毯公司</t>
  </si>
  <si>
    <t>2018-11-27</t>
  </si>
  <si>
    <t>11-16F楼层、8F、14F、15F房间</t>
  </si>
  <si>
    <t>0109080239</t>
  </si>
  <si>
    <t>墙纸</t>
  </si>
  <si>
    <t>8F、14F、15F</t>
  </si>
  <si>
    <t>0109060396</t>
  </si>
  <si>
    <t>510A-15</t>
  </si>
  <si>
    <t>2018-12-20</t>
  </si>
  <si>
    <t>综合办</t>
  </si>
  <si>
    <t>0109060397</t>
  </si>
  <si>
    <t>大厦监控系统</t>
  </si>
  <si>
    <t>0109080240</t>
  </si>
  <si>
    <t>客房壁纸</t>
  </si>
  <si>
    <t>0.53*9.5</t>
  </si>
  <si>
    <t>2019-06-25</t>
  </si>
  <si>
    <t>6-9F、12F、13F、16F</t>
  </si>
  <si>
    <t>0109080241</t>
  </si>
  <si>
    <t>山花</t>
  </si>
  <si>
    <t>客房：8F、12-16F，楼道：6-16F、会议：3-4#</t>
  </si>
  <si>
    <t>0108080007</t>
  </si>
  <si>
    <r>
      <rPr>
        <sz val="10"/>
        <rFont val="宋体"/>
        <charset val="134"/>
      </rPr>
      <t>山花</t>
    </r>
    <r>
      <rPr>
        <sz val="10"/>
        <rFont val="Arial Narrow"/>
        <charset val="134"/>
      </rPr>
      <t>.</t>
    </r>
    <r>
      <rPr>
        <sz val="10"/>
        <rFont val="宋体"/>
        <charset val="134"/>
      </rPr>
      <t>美利达</t>
    </r>
  </si>
  <si>
    <t>2020-06-21</t>
  </si>
  <si>
    <t>6/7/9/10/11楼</t>
  </si>
  <si>
    <t>0108050116</t>
  </si>
  <si>
    <t>壁纸</t>
  </si>
  <si>
    <t>11楼、12楼</t>
  </si>
  <si>
    <t>0106060422</t>
  </si>
  <si>
    <t>收银机</t>
  </si>
  <si>
    <t>2020-07-29</t>
  </si>
  <si>
    <t>0108080090</t>
  </si>
  <si>
    <t>钢质防火门</t>
  </si>
  <si>
    <t>2021-05-26</t>
  </si>
  <si>
    <t>盐湖大厦12层</t>
  </si>
  <si>
    <t>安装在用</t>
  </si>
  <si>
    <t>会议木桌</t>
  </si>
  <si>
    <t xml:space="preserve">5楼报告厅  </t>
  </si>
  <si>
    <t>会议室家具</t>
  </si>
  <si>
    <t>会议桌5米</t>
  </si>
  <si>
    <t xml:space="preserve">5楼1号7号会议室，1704会议室 </t>
  </si>
  <si>
    <t>会议桌（简易）</t>
  </si>
  <si>
    <t xml:space="preserve">22楼8号、9号、10号会议室 </t>
  </si>
  <si>
    <t>会议室木凳子</t>
  </si>
  <si>
    <t xml:space="preserve">5楼3、5、6号会议室、报告厅 </t>
  </si>
  <si>
    <t>咖啡花皮椅</t>
  </si>
  <si>
    <t xml:space="preserve">5楼2、7号会议室、1704会议室 </t>
  </si>
  <si>
    <t>黑皮椅</t>
  </si>
  <si>
    <t>铁杆凳</t>
  </si>
  <si>
    <t xml:space="preserve">5楼2号会议室、报告厅 </t>
  </si>
  <si>
    <t>1.2米床箱</t>
  </si>
  <si>
    <t>客房部</t>
  </si>
  <si>
    <t>客房部家具</t>
  </si>
  <si>
    <t>1.2米床垫</t>
  </si>
  <si>
    <t>2米床箱</t>
  </si>
  <si>
    <t>2米床垫</t>
  </si>
  <si>
    <t>电视柜</t>
  </si>
  <si>
    <t>小方几</t>
  </si>
  <si>
    <t>扶手椅</t>
  </si>
  <si>
    <t>写字椅</t>
  </si>
  <si>
    <t>写字桌</t>
  </si>
  <si>
    <t>梳妆桌</t>
  </si>
  <si>
    <t>梳妆镜</t>
  </si>
  <si>
    <t>床头柜</t>
  </si>
  <si>
    <t>长条几</t>
  </si>
  <si>
    <t>3人沙发</t>
  </si>
  <si>
    <t>单人沙发</t>
  </si>
  <si>
    <t>琴 凳</t>
  </si>
  <si>
    <t>餐 桌</t>
  </si>
  <si>
    <r>
      <rPr>
        <sz val="10"/>
        <rFont val="宋体"/>
        <charset val="134"/>
      </rPr>
      <t>电</t>
    </r>
    <r>
      <rPr>
        <sz val="10"/>
        <rFont val="宋体"/>
        <charset val="134"/>
      </rPr>
      <t>脑</t>
    </r>
  </si>
  <si>
    <t>客房部电器</t>
  </si>
  <si>
    <t>小音箱</t>
  </si>
  <si>
    <t>大电话</t>
  </si>
  <si>
    <t>小电话</t>
  </si>
  <si>
    <t>电子秤</t>
  </si>
  <si>
    <t>对讲机</t>
  </si>
  <si>
    <t>落地灯</t>
  </si>
  <si>
    <t>床头灯</t>
  </si>
  <si>
    <t>写字灯</t>
  </si>
  <si>
    <t>水晶落地灯</t>
  </si>
  <si>
    <t>水晶床头灯</t>
  </si>
  <si>
    <t>水晶写字灯</t>
  </si>
  <si>
    <t>电子保险箱</t>
  </si>
  <si>
    <t>账面余额合计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</si>
</sst>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_(&quot;$&quot;* #,##0_);_(&quot;$&quot;* \(#,##0\);_(&quot;$&quot;* &quot;-&quot;??_);_(@_)"/>
    <numFmt numFmtId="179" formatCode="yy\.mm\.dd"/>
    <numFmt numFmtId="180" formatCode="#,##0.00_ ;[Red]\-#,##0.00\ "/>
    <numFmt numFmtId="181" formatCode="mmm\ dd\,\ yy"/>
    <numFmt numFmtId="182" formatCode="_(&quot;$&quot;* #,##0.0_);_(&quot;$&quot;* \(#,##0.0\);_(&quot;$&quot;* &quot;-&quot;??_);_(@_)"/>
    <numFmt numFmtId="183" formatCode="mm/dd/yy_)"/>
    <numFmt numFmtId="184" formatCode="0_ "/>
    <numFmt numFmtId="185" formatCode="yy/m/d;@"/>
    <numFmt numFmtId="186" formatCode="yy\.mm"/>
    <numFmt numFmtId="187" formatCode="#,##0.00;[Red]\-#,##0.00;&quot;-&quot;??_ ;_ @_ "/>
    <numFmt numFmtId="188" formatCode="#,##0;[Red]\-#,##0;&quot;-&quot;??_ ;_ @_ "/>
    <numFmt numFmtId="189" formatCode="#,##0.00;\-#,##0.00;&quot;-&quot;??_ "/>
  </numFmts>
  <fonts count="43">
    <font>
      <sz val="12"/>
      <name val="宋体"/>
      <charset val="134"/>
    </font>
    <font>
      <sz val="18"/>
      <name val="黑体"/>
      <charset val="134"/>
    </font>
    <font>
      <sz val="10"/>
      <name val="Arial Narrow"/>
      <charset val="134"/>
    </font>
    <font>
      <b/>
      <sz val="10"/>
      <name val="宋体"/>
      <charset val="134"/>
    </font>
    <font>
      <sz val="9"/>
      <name val="Arial Narrow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18"/>
      <name val="黑体"/>
      <charset val="134"/>
    </font>
    <font>
      <b/>
      <sz val="10"/>
      <name val="Arial Narrow"/>
      <charset val="134"/>
    </font>
    <font>
      <sz val="9"/>
      <name val="宋体"/>
      <charset val="134"/>
    </font>
    <font>
      <sz val="11"/>
      <name val="宋体"/>
      <charset val="134"/>
    </font>
    <font>
      <sz val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rgb="FF0061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color rgb="FF9C0006"/>
      <name val="宋体"/>
      <charset val="134"/>
    </font>
    <font>
      <b/>
      <sz val="12"/>
      <name val="Arial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b/>
      <sz val="9"/>
      <color indexed="10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2">
    <xf numFmtId="0" fontId="0" fillId="0" borderId="0"/>
    <xf numFmtId="10" fontId="11" fillId="3" borderId="2" applyNumberFormat="0" applyBorder="0" applyAlignment="0" applyProtection="0"/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1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8" fillId="15" borderId="1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10" fontId="34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/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38" fontId="11" fillId="35" borderId="0" applyNumberFormat="0" applyBorder="0" applyAlignment="0" applyProtection="0"/>
    <xf numFmtId="0" fontId="37" fillId="0" borderId="19" applyNumberFormat="0" applyAlignment="0" applyProtection="0">
      <alignment horizontal="left" vertical="center"/>
    </xf>
    <xf numFmtId="0" fontId="37" fillId="0" borderId="6">
      <alignment horizontal="left" vertical="center"/>
    </xf>
    <xf numFmtId="39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35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0" borderId="0"/>
    <xf numFmtId="0" fontId="34" fillId="0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</cellStyleXfs>
  <cellXfs count="193">
    <xf numFmtId="0" fontId="0" fillId="0" borderId="0" xfId="0"/>
    <xf numFmtId="177" fontId="1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 applyProtection="1">
      <alignment vertical="center"/>
      <protection hidden="1"/>
    </xf>
    <xf numFmtId="184" fontId="2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vertical="center"/>
    </xf>
    <xf numFmtId="185" fontId="2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84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84" fontId="6" fillId="0" borderId="0" xfId="12" applyNumberFormat="1" applyFont="1" applyFill="1" applyAlignment="1" applyProtection="1">
      <alignment vertical="center"/>
    </xf>
    <xf numFmtId="177" fontId="6" fillId="0" borderId="0" xfId="12" applyNumberFormat="1" applyFont="1" applyFill="1" applyAlignment="1" applyProtection="1">
      <alignment vertical="center"/>
    </xf>
    <xf numFmtId="177" fontId="7" fillId="0" borderId="0" xfId="0" applyNumberFormat="1" applyFont="1" applyFill="1" applyAlignment="1">
      <alignment horizontal="center" vertical="center"/>
    </xf>
    <xf numFmtId="185" fontId="7" fillId="0" borderId="0" xfId="0" applyNumberFormat="1" applyFont="1" applyFill="1" applyAlignment="1">
      <alignment horizontal="center" vertical="center"/>
    </xf>
    <xf numFmtId="185" fontId="2" fillId="0" borderId="0" xfId="0" applyNumberFormat="1" applyFont="1" applyFill="1" applyAlignment="1">
      <alignment horizontal="center" vertical="center"/>
    </xf>
    <xf numFmtId="184" fontId="2" fillId="0" borderId="0" xfId="0" applyNumberFormat="1" applyFont="1" applyFill="1" applyAlignment="1">
      <alignment horizontal="centerContinuous" vertical="center"/>
    </xf>
    <xf numFmtId="177" fontId="2" fillId="0" borderId="0" xfId="0" applyNumberFormat="1" applyFont="1" applyFill="1" applyAlignment="1">
      <alignment horizontal="centerContinuous" vertical="center"/>
    </xf>
    <xf numFmtId="185" fontId="2" fillId="0" borderId="0" xfId="0" applyNumberFormat="1" applyFont="1" applyFill="1" applyAlignment="1">
      <alignment horizontal="centerContinuous" vertical="center"/>
    </xf>
    <xf numFmtId="184" fontId="2" fillId="0" borderId="1" xfId="0" applyNumberFormat="1" applyFont="1" applyFill="1" applyBorder="1" applyAlignment="1">
      <alignment vertical="center"/>
    </xf>
    <xf numFmtId="185" fontId="2" fillId="0" borderId="1" xfId="0" applyNumberFormat="1" applyFont="1" applyFill="1" applyBorder="1" applyAlignment="1">
      <alignment vertical="center"/>
    </xf>
    <xf numFmtId="184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85" fontId="3" fillId="0" borderId="2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84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shrinkToFit="1"/>
    </xf>
    <xf numFmtId="49" fontId="2" fillId="0" borderId="2" xfId="0" applyNumberFormat="1" applyFont="1" applyFill="1" applyBorder="1" applyAlignment="1" applyProtection="1">
      <alignment horizontal="left" vertical="center" shrinkToFit="1"/>
      <protection locked="0" hidden="1"/>
    </xf>
    <xf numFmtId="177" fontId="2" fillId="0" borderId="2" xfId="0" applyNumberFormat="1" applyFont="1" applyFill="1" applyBorder="1" applyAlignment="1" applyProtection="1">
      <alignment vertical="center" shrinkToFit="1"/>
      <protection locked="0" hidden="1"/>
    </xf>
    <xf numFmtId="177" fontId="5" fillId="0" borderId="2" xfId="0" applyNumberFormat="1" applyFont="1" applyFill="1" applyBorder="1" applyAlignment="1" applyProtection="1">
      <alignment horizontal="center" vertical="center"/>
      <protection locked="0" hidden="1"/>
    </xf>
    <xf numFmtId="0" fontId="2" fillId="0" borderId="2" xfId="0" applyNumberFormat="1" applyFont="1" applyFill="1" applyBorder="1" applyAlignment="1" applyProtection="1">
      <alignment horizontal="center" vertical="center"/>
      <protection locked="0" hidden="1"/>
    </xf>
    <xf numFmtId="186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5" fillId="0" borderId="2" xfId="0" applyNumberFormat="1" applyFont="1" applyFill="1" applyBorder="1" applyAlignment="1" applyProtection="1">
      <alignment vertical="center" shrinkToFit="1"/>
      <protection locked="0" hidden="1"/>
    </xf>
    <xf numFmtId="0" fontId="5" fillId="0" borderId="2" xfId="0" applyFont="1" applyFill="1" applyBorder="1" applyAlignment="1">
      <alignment horizontal="left" vertical="center" shrinkToFit="1"/>
    </xf>
    <xf numFmtId="185" fontId="2" fillId="0" borderId="0" xfId="0" applyNumberFormat="1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Continuous" vertical="center" wrapText="1"/>
    </xf>
    <xf numFmtId="179" fontId="3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84" fontId="3" fillId="0" borderId="2" xfId="0" applyNumberFormat="1" applyFont="1" applyFill="1" applyBorder="1" applyAlignment="1">
      <alignment horizontal="center" vertical="center"/>
    </xf>
    <xf numFmtId="186" fontId="2" fillId="0" borderId="2" xfId="0" applyNumberFormat="1" applyFont="1" applyFill="1" applyBorder="1" applyAlignment="1" applyProtection="1">
      <alignment horizontal="left" vertical="center" shrinkToFit="1"/>
      <protection locked="0"/>
    </xf>
    <xf numFmtId="186" fontId="5" fillId="0" borderId="2" xfId="0" applyNumberFormat="1" applyFont="1" applyFill="1" applyBorder="1" applyAlignment="1" applyProtection="1">
      <alignment horizontal="center" vertical="center"/>
      <protection locked="0"/>
    </xf>
    <xf numFmtId="187" fontId="2" fillId="0" borderId="2" xfId="0" applyNumberFormat="1" applyFont="1" applyFill="1" applyBorder="1" applyAlignment="1">
      <alignment horizontal="right" vertical="center"/>
    </xf>
    <xf numFmtId="187" fontId="2" fillId="0" borderId="2" xfId="0" applyNumberFormat="1" applyFont="1" applyFill="1" applyBorder="1" applyAlignment="1" applyProtection="1">
      <alignment vertical="center"/>
      <protection locked="0" hidden="1"/>
    </xf>
    <xf numFmtId="180" fontId="2" fillId="0" borderId="2" xfId="0" applyNumberFormat="1" applyFont="1" applyFill="1" applyBorder="1" applyAlignment="1" applyProtection="1">
      <alignment vertical="center"/>
      <protection locked="0"/>
    </xf>
    <xf numFmtId="188" fontId="2" fillId="0" borderId="2" xfId="0" applyNumberFormat="1" applyFont="1" applyFill="1" applyBorder="1" applyAlignment="1" applyProtection="1">
      <alignment horizontal="center" vertical="center"/>
      <protection locked="0"/>
    </xf>
    <xf numFmtId="186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176" fontId="2" fillId="0" borderId="0" xfId="0" applyNumberFormat="1" applyFont="1" applyFill="1" applyAlignment="1">
      <alignment horizontal="centerContinuous" vertical="center"/>
    </xf>
    <xf numFmtId="177" fontId="5" fillId="0" borderId="0" xfId="0" applyNumberFormat="1" applyFont="1" applyFill="1" applyAlignment="1">
      <alignment horizontal="right" vertical="center"/>
    </xf>
    <xf numFmtId="177" fontId="2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89" fontId="2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2" xfId="0" applyNumberFormat="1" applyFont="1" applyFill="1" applyBorder="1" applyAlignment="1" applyProtection="1">
      <alignment vertical="center" shrinkToFit="1"/>
      <protection locked="0" hidden="1"/>
    </xf>
    <xf numFmtId="49" fontId="5" fillId="0" borderId="2" xfId="0" applyNumberFormat="1" applyFont="1" applyFill="1" applyBorder="1" applyAlignment="1" applyProtection="1">
      <alignment horizontal="left" vertical="center" shrinkToFit="1"/>
      <protection locked="0" hidden="1"/>
    </xf>
    <xf numFmtId="177" fontId="2" fillId="0" borderId="2" xfId="0" applyNumberFormat="1" applyFont="1" applyFill="1" applyBorder="1" applyAlignment="1" applyProtection="1">
      <alignment horizontal="center" vertical="center"/>
      <protection locked="0" hidden="1"/>
    </xf>
    <xf numFmtId="0" fontId="5" fillId="0" borderId="2" xfId="0" applyNumberFormat="1" applyFont="1" applyFill="1" applyBorder="1" applyAlignment="1" applyProtection="1">
      <alignment vertical="center" shrinkToFit="1"/>
      <protection locked="0" hidden="1"/>
    </xf>
    <xf numFmtId="0" fontId="2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 applyProtection="1">
      <alignment vertical="center"/>
      <protection locked="0" hidden="1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 applyProtection="1">
      <alignment vertical="center"/>
      <protection locked="0"/>
    </xf>
    <xf numFmtId="177" fontId="3" fillId="0" borderId="2" xfId="0" applyNumberFormat="1" applyFont="1" applyFill="1" applyBorder="1" applyAlignment="1" applyProtection="1">
      <alignment horizontal="left" vertical="center" shrinkToFit="1"/>
      <protection locked="0"/>
    </xf>
    <xf numFmtId="177" fontId="8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" xfId="0" applyNumberFormat="1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" xfId="0" applyNumberFormat="1" applyFont="1" applyFill="1" applyBorder="1" applyAlignment="1">
      <alignment horizontal="centerContinuous" vertical="center"/>
    </xf>
    <xf numFmtId="187" fontId="2" fillId="0" borderId="2" xfId="0" applyNumberFormat="1" applyFont="1" applyFill="1" applyBorder="1" applyAlignment="1" applyProtection="1">
      <alignment vertical="center"/>
      <protection locked="0"/>
    </xf>
    <xf numFmtId="180" fontId="2" fillId="0" borderId="2" xfId="0" applyNumberFormat="1" applyFont="1" applyFill="1" applyBorder="1" applyAlignment="1" applyProtection="1">
      <alignment vertical="center"/>
      <protection hidden="1"/>
    </xf>
    <xf numFmtId="188" fontId="2" fillId="0" borderId="2" xfId="0" applyNumberFormat="1" applyFont="1" applyFill="1" applyBorder="1" applyAlignment="1" applyProtection="1">
      <alignment horizontal="center" vertical="center"/>
      <protection hidden="1"/>
    </xf>
    <xf numFmtId="187" fontId="8" fillId="0" borderId="2" xfId="0" applyNumberFormat="1" applyFont="1" applyFill="1" applyBorder="1" applyAlignment="1">
      <alignment vertical="center"/>
    </xf>
    <xf numFmtId="180" fontId="8" fillId="0" borderId="2" xfId="0" applyNumberFormat="1" applyFont="1" applyFill="1" applyBorder="1" applyAlignment="1">
      <alignment vertical="center"/>
    </xf>
    <xf numFmtId="188" fontId="8" fillId="0" borderId="2" xfId="0" applyNumberFormat="1" applyFont="1" applyFill="1" applyBorder="1" applyAlignment="1">
      <alignment vertical="center"/>
    </xf>
    <xf numFmtId="187" fontId="8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NumberFormat="1" applyFont="1" applyFill="1" applyBorder="1" applyAlignment="1" applyProtection="1">
      <alignment vertical="center" shrinkToFit="1"/>
      <protection locked="0"/>
    </xf>
    <xf numFmtId="0" fontId="2" fillId="0" borderId="2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Alignment="1">
      <alignment vertical="center"/>
    </xf>
    <xf numFmtId="185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 textRotation="255"/>
    </xf>
    <xf numFmtId="177" fontId="3" fillId="0" borderId="4" xfId="0" applyNumberFormat="1" applyFont="1" applyFill="1" applyBorder="1" applyAlignment="1">
      <alignment vertical="center" textRotation="255"/>
    </xf>
    <xf numFmtId="49" fontId="2" fillId="0" borderId="2" xfId="0" applyNumberFormat="1" applyFont="1" applyFill="1" applyBorder="1" applyAlignment="1" applyProtection="1">
      <alignment vertical="center" shrinkToFit="1"/>
      <protection locked="0"/>
    </xf>
    <xf numFmtId="177" fontId="9" fillId="0" borderId="2" xfId="0" applyNumberFormat="1" applyFont="1" applyFill="1" applyBorder="1" applyAlignment="1" applyProtection="1">
      <alignment vertical="center" shrinkToFit="1"/>
      <protection locked="0"/>
    </xf>
    <xf numFmtId="177" fontId="2" fillId="0" borderId="2" xfId="0" applyNumberFormat="1" applyFont="1" applyFill="1" applyBorder="1" applyAlignment="1" applyProtection="1">
      <alignment vertical="center" shrinkToFit="1"/>
      <protection locked="0"/>
    </xf>
    <xf numFmtId="177" fontId="5" fillId="0" borderId="2" xfId="0" applyNumberFormat="1" applyFont="1" applyFill="1" applyBorder="1" applyAlignment="1" applyProtection="1">
      <alignment vertical="center" shrinkToFit="1"/>
      <protection locked="0"/>
    </xf>
    <xf numFmtId="177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2" xfId="0" applyNumberFormat="1" applyFont="1" applyFill="1" applyBorder="1" applyAlignment="1" applyProtection="1">
      <alignment vertical="center" shrinkToFit="1"/>
      <protection locked="0"/>
    </xf>
    <xf numFmtId="184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5" xfId="0" applyNumberFormat="1" applyFont="1" applyFill="1" applyBorder="1" applyAlignment="1" applyProtection="1">
      <alignment horizontal="left" vertical="center" shrinkToFit="1"/>
      <protection locked="0"/>
    </xf>
    <xf numFmtId="177" fontId="8" fillId="0" borderId="6" xfId="0" applyNumberFormat="1" applyFont="1" applyFill="1" applyBorder="1" applyAlignment="1" applyProtection="1">
      <alignment horizontal="left" vertical="center" shrinkToFit="1"/>
      <protection locked="0"/>
    </xf>
    <xf numFmtId="177" fontId="2" fillId="0" borderId="2" xfId="0" applyNumberFormat="1" applyFont="1" applyFill="1" applyBorder="1" applyAlignment="1">
      <alignment vertical="center" shrinkToFit="1"/>
    </xf>
    <xf numFmtId="177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5" xfId="0" applyNumberFormat="1" applyFont="1" applyFill="1" applyBorder="1" applyAlignment="1" applyProtection="1">
      <alignment horizontal="left" vertical="center" shrinkToFit="1"/>
      <protection locked="0"/>
    </xf>
    <xf numFmtId="177" fontId="2" fillId="0" borderId="6" xfId="0" applyNumberFormat="1" applyFont="1" applyFill="1" applyBorder="1" applyAlignment="1" applyProtection="1">
      <alignment horizontal="left" vertical="center" shrinkToFit="1"/>
      <protection locked="0"/>
    </xf>
    <xf numFmtId="177" fontId="2" fillId="0" borderId="2" xfId="0" applyNumberFormat="1" applyFont="1" applyFill="1" applyBorder="1" applyAlignment="1">
      <alignment horizontal="centerContinuous" vertical="center"/>
    </xf>
    <xf numFmtId="177" fontId="2" fillId="0" borderId="2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Continuous" vertical="center"/>
    </xf>
    <xf numFmtId="177" fontId="3" fillId="0" borderId="2" xfId="0" applyNumberFormat="1" applyFont="1" applyFill="1" applyBorder="1" applyAlignment="1">
      <alignment horizontal="centerContinuous" vertical="center"/>
    </xf>
    <xf numFmtId="186" fontId="5" fillId="0" borderId="2" xfId="0" applyNumberFormat="1" applyFont="1" applyFill="1" applyBorder="1" applyAlignment="1" applyProtection="1">
      <alignment horizontal="left" vertical="center"/>
      <protection locked="0"/>
    </xf>
    <xf numFmtId="177" fontId="5" fillId="0" borderId="2" xfId="0" applyNumberFormat="1" applyFont="1" applyFill="1" applyBorder="1" applyAlignment="1" applyProtection="1">
      <alignment vertical="center"/>
      <protection locked="0"/>
    </xf>
    <xf numFmtId="187" fontId="2" fillId="0" borderId="2" xfId="0" applyNumberFormat="1" applyFont="1" applyFill="1" applyBorder="1" applyAlignment="1" applyProtection="1">
      <alignment vertical="center" shrinkToFit="1"/>
      <protection locked="0"/>
    </xf>
    <xf numFmtId="186" fontId="2" fillId="0" borderId="2" xfId="0" applyNumberFormat="1" applyFont="1" applyFill="1" applyBorder="1" applyAlignment="1" applyProtection="1">
      <alignment horizontal="left" vertical="center"/>
      <protection locked="0"/>
    </xf>
    <xf numFmtId="179" fontId="2" fillId="0" borderId="2" xfId="0" applyNumberFormat="1" applyFont="1" applyFill="1" applyBorder="1" applyAlignment="1" applyProtection="1">
      <alignment vertical="center" shrinkToFit="1"/>
      <protection locked="0"/>
    </xf>
    <xf numFmtId="180" fontId="2" fillId="0" borderId="2" xfId="0" applyNumberFormat="1" applyFont="1" applyFill="1" applyBorder="1" applyAlignment="1" applyProtection="1">
      <alignment vertical="center" shrinkToFit="1"/>
      <protection locked="0"/>
    </xf>
    <xf numFmtId="188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2" fillId="0" borderId="2" xfId="0" applyNumberFormat="1" applyFont="1" applyFill="1" applyBorder="1" applyAlignment="1">
      <alignment vertical="center" shrinkToFit="1"/>
    </xf>
    <xf numFmtId="187" fontId="8" fillId="0" borderId="2" xfId="0" applyNumberFormat="1" applyFont="1" applyFill="1" applyBorder="1" applyAlignment="1" applyProtection="1">
      <alignment vertical="center" shrinkToFit="1"/>
      <protection locked="0"/>
    </xf>
    <xf numFmtId="187" fontId="8" fillId="0" borderId="2" xfId="0" applyNumberFormat="1" applyFont="1" applyFill="1" applyBorder="1" applyAlignment="1">
      <alignment vertical="center" shrinkToFit="1"/>
    </xf>
    <xf numFmtId="177" fontId="3" fillId="0" borderId="5" xfId="0" applyNumberFormat="1" applyFont="1" applyFill="1" applyBorder="1" applyAlignment="1">
      <alignment horizontal="center" vertical="center" wrapText="1"/>
    </xf>
    <xf numFmtId="189" fontId="8" fillId="0" borderId="2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vertical="center"/>
    </xf>
    <xf numFmtId="184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2" xfId="0" applyNumberFormat="1" applyFont="1" applyFill="1" applyBorder="1" applyAlignment="1" applyProtection="1">
      <alignment horizontal="left" vertical="center"/>
      <protection locked="0"/>
    </xf>
    <xf numFmtId="177" fontId="5" fillId="0" borderId="2" xfId="0" applyNumberFormat="1" applyFont="1" applyFill="1" applyBorder="1" applyAlignment="1" applyProtection="1">
      <alignment horizontal="left" vertical="center"/>
      <protection locked="0"/>
    </xf>
    <xf numFmtId="184" fontId="2" fillId="2" borderId="2" xfId="0" applyNumberFormat="1" applyFont="1" applyFill="1" applyBorder="1" applyAlignment="1" applyProtection="1">
      <alignment horizontal="center" vertical="center"/>
      <protection locked="0"/>
    </xf>
    <xf numFmtId="177" fontId="2" fillId="2" borderId="2" xfId="0" applyNumberFormat="1" applyFont="1" applyFill="1" applyBorder="1" applyAlignment="1" applyProtection="1">
      <alignment horizontal="left" vertical="center"/>
      <protection locked="0"/>
    </xf>
    <xf numFmtId="177" fontId="2" fillId="2" borderId="2" xfId="0" applyNumberFormat="1" applyFont="1" applyFill="1" applyBorder="1" applyAlignment="1" applyProtection="1">
      <alignment vertical="center"/>
      <protection locked="0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horizontal="left" vertical="center"/>
    </xf>
    <xf numFmtId="177" fontId="8" fillId="0" borderId="5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84" fontId="4" fillId="0" borderId="0" xfId="0" applyNumberFormat="1" applyFont="1" applyFill="1" applyAlignment="1">
      <alignment vertical="center"/>
    </xf>
    <xf numFmtId="177" fontId="3" fillId="0" borderId="8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 applyProtection="1">
      <alignment vertical="center" shrinkToFit="1"/>
      <protection locked="0"/>
    </xf>
    <xf numFmtId="177" fontId="10" fillId="0" borderId="2" xfId="0" applyNumberFormat="1" applyFont="1" applyFill="1" applyBorder="1" applyAlignment="1" applyProtection="1">
      <alignment vertical="center" shrinkToFit="1"/>
      <protection locked="0"/>
    </xf>
    <xf numFmtId="176" fontId="2" fillId="2" borderId="2" xfId="0" applyNumberFormat="1" applyFont="1" applyFill="1" applyBorder="1" applyAlignment="1">
      <alignment vertical="center"/>
    </xf>
    <xf numFmtId="177" fontId="2" fillId="2" borderId="2" xfId="0" applyNumberFormat="1" applyFont="1" applyFill="1" applyBorder="1" applyAlignment="1" applyProtection="1">
      <alignment vertical="center" shrinkToFit="1"/>
      <protection locked="0"/>
    </xf>
    <xf numFmtId="177" fontId="8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8" fillId="0" borderId="2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Protection="1">
      <protection locked="0"/>
    </xf>
    <xf numFmtId="177" fontId="2" fillId="0" borderId="0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7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Protection="1">
      <protection locked="0"/>
    </xf>
    <xf numFmtId="177" fontId="6" fillId="0" borderId="0" xfId="12" applyNumberFormat="1" applyFont="1" applyFill="1" applyAlignment="1" applyProtection="1">
      <protection hidden="1"/>
    </xf>
    <xf numFmtId="177" fontId="4" fillId="0" borderId="0" xfId="0" applyNumberFormat="1" applyFont="1" applyFill="1" applyBorder="1" applyAlignment="1" applyProtection="1">
      <alignment horizontal="center"/>
      <protection hidden="1"/>
    </xf>
    <xf numFmtId="177" fontId="7" fillId="0" borderId="0" xfId="0" applyNumberFormat="1" applyFont="1" applyFill="1" applyAlignment="1" applyProtection="1">
      <alignment horizontal="center" vertical="center"/>
      <protection locked="0"/>
    </xf>
    <xf numFmtId="177" fontId="2" fillId="0" borderId="0" xfId="0" applyNumberFormat="1" applyFont="1" applyFill="1" applyAlignment="1" applyProtection="1">
      <alignment horizontal="centerContinuous" vertical="center"/>
      <protection hidden="1"/>
    </xf>
    <xf numFmtId="177" fontId="2" fillId="0" borderId="0" xfId="0" applyNumberFormat="1" applyFont="1" applyFill="1" applyBorder="1" applyAlignment="1" applyProtection="1">
      <alignment horizontal="centerContinuous" vertical="center"/>
      <protection hidden="1"/>
    </xf>
    <xf numFmtId="177" fontId="2" fillId="0" borderId="1" xfId="0" applyNumberFormat="1" applyFont="1" applyFill="1" applyBorder="1" applyAlignment="1" applyProtection="1">
      <alignment vertical="center"/>
      <protection hidden="1"/>
    </xf>
    <xf numFmtId="177" fontId="2" fillId="0" borderId="0" xfId="0" applyNumberFormat="1" applyFont="1" applyFill="1" applyBorder="1" applyAlignment="1" applyProtection="1">
      <alignment horizontal="center" vertical="center"/>
      <protection hidden="1"/>
    </xf>
    <xf numFmtId="177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3" fillId="0" borderId="2" xfId="0" applyNumberFormat="1" applyFont="1" applyFill="1" applyBorder="1" applyAlignment="1" applyProtection="1">
      <alignment horizontal="centerContinuous" vertical="center" wrapText="1"/>
      <protection hidden="1"/>
    </xf>
    <xf numFmtId="177" fontId="8" fillId="0" borderId="2" xfId="0" applyNumberFormat="1" applyFont="1" applyFill="1" applyBorder="1" applyAlignment="1" applyProtection="1">
      <alignment horizontal="centerContinuous" vertical="center" wrapText="1"/>
      <protection hidden="1"/>
    </xf>
    <xf numFmtId="177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8" fillId="0" borderId="2" xfId="0" applyNumberFormat="1" applyFont="1" applyFill="1" applyBorder="1" applyAlignment="1" applyProtection="1">
      <alignment vertical="center"/>
      <protection hidden="1"/>
    </xf>
    <xf numFmtId="177" fontId="3" fillId="0" borderId="2" xfId="0" applyNumberFormat="1" applyFont="1" applyFill="1" applyBorder="1" applyAlignment="1" applyProtection="1">
      <alignment vertical="center"/>
      <protection hidden="1"/>
    </xf>
    <xf numFmtId="43" fontId="2" fillId="0" borderId="2" xfId="0" applyNumberFormat="1" applyFont="1" applyFill="1" applyBorder="1" applyAlignment="1" applyProtection="1">
      <alignment vertical="center" shrinkToFit="1"/>
      <protection hidden="1"/>
    </xf>
    <xf numFmtId="177" fontId="2" fillId="0" borderId="2" xfId="0" applyNumberFormat="1" applyFont="1" applyFill="1" applyBorder="1" applyAlignment="1" applyProtection="1">
      <alignment vertical="center"/>
      <protection hidden="1"/>
    </xf>
    <xf numFmtId="177" fontId="5" fillId="0" borderId="2" xfId="12" applyNumberFormat="1" applyFont="1" applyFill="1" applyBorder="1" applyAlignment="1" applyProtection="1">
      <alignment vertical="center"/>
      <protection hidden="1"/>
    </xf>
    <xf numFmtId="43" fontId="2" fillId="0" borderId="2" xfId="0" applyNumberFormat="1" applyFont="1" applyFill="1" applyBorder="1" applyProtection="1">
      <protection hidden="1"/>
    </xf>
    <xf numFmtId="177" fontId="2" fillId="0" borderId="2" xfId="12" applyNumberFormat="1" applyFont="1" applyFill="1" applyBorder="1" applyAlignment="1" applyProtection="1">
      <alignment vertical="center"/>
      <protection hidden="1"/>
    </xf>
    <xf numFmtId="49" fontId="8" fillId="0" borderId="2" xfId="0" applyNumberFormat="1" applyFont="1" applyFill="1" applyBorder="1" applyAlignment="1" applyProtection="1">
      <alignment vertical="center"/>
      <protection hidden="1"/>
    </xf>
    <xf numFmtId="0" fontId="8" fillId="0" borderId="7" xfId="12" applyFont="1" applyFill="1" applyBorder="1" applyAlignment="1" applyProtection="1">
      <alignment vertical="center"/>
    </xf>
    <xf numFmtId="177" fontId="8" fillId="0" borderId="5" xfId="0" applyNumberFormat="1" applyFont="1" applyFill="1" applyBorder="1" applyAlignment="1" applyProtection="1">
      <alignment horizontal="center" vertical="center"/>
      <protection hidden="1"/>
    </xf>
    <xf numFmtId="177" fontId="8" fillId="0" borderId="7" xfId="0" applyNumberFormat="1" applyFont="1" applyFill="1" applyBorder="1" applyAlignment="1" applyProtection="1">
      <alignment horizontal="center" vertical="center"/>
      <protection hidden="1"/>
    </xf>
    <xf numFmtId="43" fontId="8" fillId="0" borderId="2" xfId="0" applyNumberFormat="1" applyFont="1" applyFill="1" applyBorder="1" applyAlignment="1" applyProtection="1">
      <alignment vertical="center" shrinkToFit="1"/>
      <protection hidden="1"/>
    </xf>
    <xf numFmtId="177" fontId="2" fillId="0" borderId="0" xfId="0" applyNumberFormat="1" applyFont="1" applyFill="1" applyBorder="1" applyAlignment="1" applyProtection="1">
      <alignment horizontal="left"/>
      <protection hidden="1"/>
    </xf>
    <xf numFmtId="177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76" applyFont="1" applyFill="1" applyAlignment="1" applyProtection="1">
      <alignment vertical="center"/>
      <protection hidden="1"/>
    </xf>
    <xf numFmtId="177" fontId="2" fillId="0" borderId="0" xfId="0" applyNumberFormat="1" applyFont="1" applyFill="1" applyBorder="1" applyAlignment="1" applyProtection="1">
      <protection locked="0"/>
    </xf>
    <xf numFmtId="177" fontId="2" fillId="0" borderId="0" xfId="0" applyNumberFormat="1" applyFont="1" applyFill="1" applyBorder="1" applyAlignment="1" applyProtection="1">
      <alignment horizontal="left"/>
      <protection locked="0"/>
    </xf>
    <xf numFmtId="177" fontId="4" fillId="0" borderId="0" xfId="0" applyNumberFormat="1" applyFont="1" applyFill="1" applyBorder="1" applyProtection="1">
      <protection hidden="1"/>
    </xf>
    <xf numFmtId="177" fontId="5" fillId="0" borderId="0" xfId="0" applyNumberFormat="1" applyFont="1" applyFill="1" applyAlignment="1" applyProtection="1">
      <alignment horizontal="right" vertical="center"/>
      <protection hidden="1"/>
    </xf>
    <xf numFmtId="177" fontId="2" fillId="0" borderId="0" xfId="0" applyNumberFormat="1" applyFont="1" applyFill="1" applyBorder="1" applyAlignment="1" applyProtection="1">
      <alignment vertical="center"/>
      <protection hidden="1"/>
    </xf>
    <xf numFmtId="177" fontId="2" fillId="0" borderId="1" xfId="0" applyNumberFormat="1" applyFont="1" applyFill="1" applyBorder="1" applyAlignment="1" applyProtection="1">
      <alignment horizontal="right" vertical="center"/>
      <protection hidden="1"/>
    </xf>
    <xf numFmtId="177" fontId="5" fillId="0" borderId="1" xfId="0" applyNumberFormat="1" applyFont="1" applyFill="1" applyBorder="1" applyAlignment="1" applyProtection="1">
      <alignment horizontal="right" vertical="center"/>
      <protection hidden="1"/>
    </xf>
    <xf numFmtId="43" fontId="8" fillId="0" borderId="2" xfId="0" applyNumberFormat="1" applyFont="1" applyFill="1" applyBorder="1" applyProtection="1">
      <protection hidden="1"/>
    </xf>
    <xf numFmtId="177" fontId="2" fillId="0" borderId="0" xfId="0" applyNumberFormat="1" applyFont="1" applyFill="1" applyBorder="1" applyProtection="1">
      <protection hidden="1"/>
    </xf>
    <xf numFmtId="177" fontId="5" fillId="0" borderId="0" xfId="0" applyNumberFormat="1" applyFont="1" applyFill="1" applyBorder="1" applyAlignment="1" applyProtection="1">
      <alignment horizontal="center"/>
      <protection hidden="1"/>
    </xf>
  </cellXfs>
  <cellStyles count="82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好_VERA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常规 8 2" xfId="38"/>
    <cellStyle name="强调文字颜色 1" xfId="39" builtinId="29"/>
    <cellStyle name="20% - 强调文字颜色 1" xfId="40" builtinId="30"/>
    <cellStyle name="40% - 强调文字颜色 1" xfId="41" builtinId="31"/>
    <cellStyle name="Percent [2]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Normal_0105第二套审计报表定稿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差_VERA" xfId="53"/>
    <cellStyle name="强调文字颜色 6" xfId="54" builtinId="49"/>
    <cellStyle name="40% - 强调文字颜色 6" xfId="55" builtinId="51"/>
    <cellStyle name="60% - 强调文字颜色 6" xfId="56" builtinId="52"/>
    <cellStyle name="Grey" xfId="57"/>
    <cellStyle name="Header1" xfId="58"/>
    <cellStyle name="Header2" xfId="59"/>
    <cellStyle name="Normal - Style1" xfId="60"/>
    <cellStyle name="常规 4" xfId="61"/>
    <cellStyle name="常规 2" xfId="62"/>
    <cellStyle name="常规 3" xfId="63"/>
    <cellStyle name="霓付 [0]_97MBO" xfId="64"/>
    <cellStyle name="霓付_97MBO" xfId="65"/>
    <cellStyle name="烹拳 [0]_97MBO" xfId="66"/>
    <cellStyle name="烹拳_97MBO" xfId="67"/>
    <cellStyle name="普通_ 白土" xfId="68"/>
    <cellStyle name="千分位[0]_ 备 品 备 件" xfId="69"/>
    <cellStyle name="千分位_ 备 品 备 件" xfId="70"/>
    <cellStyle name="千位[0]_GetDateDialog" xfId="71"/>
    <cellStyle name="千位_GetDateDialog" xfId="72"/>
    <cellStyle name="千位分隔 2" xfId="73"/>
    <cellStyle name="千位分隔 3 2" xfId="74"/>
    <cellStyle name="钎霖_laroux" xfId="75"/>
    <cellStyle name="样式 1" xfId="76"/>
    <cellStyle name="콤마 [0]_BOILER-CO1" xfId="77"/>
    <cellStyle name="콤마_BOILER-CO1" xfId="78"/>
    <cellStyle name="통화 [0]_BOILER-CO1" xfId="79"/>
    <cellStyle name="통화_BOILER-CO1" xfId="80"/>
    <cellStyle name="표준_0N-HANDLING " xfId="81"/>
  </cellStyles>
  <dxfs count="4">
    <dxf>
      <font>
        <color indexed="9"/>
      </font>
      <fill>
        <patternFill patternType="none"/>
      </fill>
    </dxf>
    <dxf>
      <font>
        <name val="宋体"/>
        <scheme val="none"/>
        <color rgb="FFFFFFFF"/>
      </font>
    </dxf>
    <dxf>
      <font>
        <color indexed="9"/>
      </font>
    </dxf>
    <dxf>
      <font>
        <name val="宋体"/>
        <scheme val="none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&#35780;&#20272;&#26126;&#32454;&#34920;-&#28023;&#280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索引"/>
      <sheetName val="评估结果汇总表"/>
      <sheetName val="评估结果汇总表-打印"/>
      <sheetName val="评估结果分类汇总表"/>
      <sheetName val="流动资产汇总表"/>
      <sheetName val="货币资金汇总表"/>
      <sheetName val="交易性金融资产汇总表"/>
      <sheetName val="存货汇总表"/>
      <sheetName val="非流动资产汇总表"/>
      <sheetName val="可供出售金融资产汇总表"/>
      <sheetName val="投资性房地产汇总表"/>
      <sheetName val="固定资产汇总表"/>
      <sheetName val="在建汇总表"/>
      <sheetName val="无形资产汇总表"/>
      <sheetName val="流动负债汇总表"/>
      <sheetName val="非流动负债汇总表"/>
      <sheetName val="现金"/>
      <sheetName val="银行存款"/>
      <sheetName val="其他货币资金"/>
      <sheetName val="股票投资"/>
      <sheetName val="债券投资"/>
      <sheetName val="基金投资"/>
      <sheetName val="其他投资"/>
      <sheetName val="应收票据"/>
      <sheetName val="应收账款"/>
      <sheetName val="预付款项"/>
      <sheetName val="应收利息"/>
      <sheetName val="应收股利"/>
      <sheetName val="其他应收款"/>
      <sheetName val="原材料"/>
      <sheetName val="材料采购"/>
      <sheetName val="在库低值易耗品"/>
      <sheetName val="包装物"/>
      <sheetName val="委托加工材料"/>
      <sheetName val="产成品"/>
      <sheetName val="在产品"/>
      <sheetName val="发出商品"/>
      <sheetName val="在用低值易耗品"/>
      <sheetName val="委托代销商品"/>
      <sheetName val="受托代销商品"/>
      <sheetName val="开发产品"/>
      <sheetName val="开发成本"/>
      <sheetName val="工程施工"/>
      <sheetName val="一年内到期的非流动资产"/>
      <sheetName val="其他流动资产"/>
      <sheetName val="可出售-股票"/>
      <sheetName val="可出售-债券"/>
      <sheetName val="可出售-其他"/>
      <sheetName val="持有至到期投资"/>
      <sheetName val="长期应收款"/>
      <sheetName val="长期股权投资"/>
      <sheetName val="投资性房地产-房屋成本模式"/>
      <sheetName val="投资性房地产-房屋公允模式"/>
      <sheetName val="投资性房地产-土地成本模式"/>
      <sheetName val="投资性房地产-土地公允模式"/>
      <sheetName val="房屋建筑物"/>
      <sheetName val="构筑物"/>
      <sheetName val="管道和沟槽"/>
      <sheetName val="井巷工程"/>
      <sheetName val="机器设备"/>
      <sheetName val="车辆"/>
      <sheetName val="电子设备"/>
      <sheetName val="固定资产-土地"/>
      <sheetName val="在建土建"/>
      <sheetName val="在建设备"/>
      <sheetName val="工程物资"/>
      <sheetName val="固定资产清理"/>
      <sheetName val="生产性生物资产"/>
      <sheetName val="油气资产"/>
      <sheetName val="土地使用权"/>
      <sheetName val="矿业权"/>
      <sheetName val="其他无形资产"/>
      <sheetName val="开发支出"/>
      <sheetName val="商誉"/>
      <sheetName val="长期待摊费用"/>
      <sheetName val="递延所得税资产"/>
      <sheetName val="其他非流动资产"/>
      <sheetName val="短期借款"/>
      <sheetName val="交易性金融负债"/>
      <sheetName val="应付票据"/>
      <sheetName val="应付帐款"/>
      <sheetName val="预收款项"/>
      <sheetName val="应付职工薪酬"/>
      <sheetName val="应交税费"/>
      <sheetName val="应付利息"/>
      <sheetName val="应付股利"/>
      <sheetName val="其他应付款"/>
      <sheetName val="一年内到期的非流动负债"/>
      <sheetName val="其他流动负债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  <sheetName val="对外担保附表"/>
      <sheetName val="诉讼附表"/>
      <sheetName val="抽凭"/>
    </sheetNames>
    <sheetDataSet>
      <sheetData sheetId="0">
        <row r="3">
          <cell r="C3" t="str">
            <v>产权持有单位名称： </v>
          </cell>
        </row>
        <row r="3">
          <cell r="E3" t="str">
            <v>青海盐湖海润酒店管理有限公司</v>
          </cell>
        </row>
        <row r="9">
          <cell r="C9" t="str">
            <v>被评估单位填表人：</v>
          </cell>
        </row>
        <row r="9">
          <cell r="E9" t="str">
            <v>文艳青</v>
          </cell>
        </row>
        <row r="10">
          <cell r="C10" t="str">
            <v>2023年2月8日</v>
          </cell>
        </row>
        <row r="11">
          <cell r="C11" t="str">
            <v>填表日期：</v>
          </cell>
        </row>
        <row r="11">
          <cell r="M11" t="str">
            <v>强万红   吉勇</v>
          </cell>
        </row>
        <row r="27">
          <cell r="C27" t="str">
            <v>评估基准日：2023年1月31日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K32">
            <v>0</v>
          </cell>
          <cell r="L32">
            <v>0</v>
          </cell>
          <cell r="M32" t="e">
            <v>#NAME?</v>
          </cell>
          <cell r="N32">
            <v>0</v>
          </cell>
          <cell r="O32">
            <v>0</v>
          </cell>
        </row>
        <row r="32">
          <cell r="Q32">
            <v>0</v>
          </cell>
        </row>
      </sheetData>
      <sheetData sheetId="57"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2">
          <cell r="P32">
            <v>0</v>
          </cell>
        </row>
      </sheetData>
      <sheetData sheetId="58"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1">
          <cell r="P31">
            <v>0</v>
          </cell>
        </row>
      </sheetData>
      <sheetData sheetId="59">
        <row r="32"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2">
          <cell r="V32">
            <v>0</v>
          </cell>
        </row>
      </sheetData>
      <sheetData sheetId="60"/>
      <sheetData sheetId="61"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2">
          <cell r="Q32">
            <v>0</v>
          </cell>
        </row>
      </sheetData>
      <sheetData sheetId="62"/>
      <sheetData sheetId="63">
        <row r="31">
          <cell r="N31">
            <v>0</v>
          </cell>
          <cell r="O31">
            <v>0</v>
          </cell>
          <cell r="P31">
            <v>0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zoomScale="90" zoomScaleNormal="90" workbookViewId="0">
      <selection activeCell="C33" sqref="C33:C34"/>
    </sheetView>
  </sheetViews>
  <sheetFormatPr defaultColWidth="9" defaultRowHeight="15" customHeight="1"/>
  <cols>
    <col min="1" max="1" width="6.75" style="154" customWidth="1"/>
    <col min="2" max="2" width="13.625" style="154" customWidth="1"/>
    <col min="3" max="4" width="14.375" style="155" customWidth="1"/>
    <col min="5" max="6" width="11.25" style="155" hidden="1" customWidth="1"/>
    <col min="7" max="8" width="14.375" style="155" customWidth="1"/>
    <col min="9" max="9" width="15.55" style="155" customWidth="1"/>
    <col min="10" max="10" width="15.6833333333333" style="156" customWidth="1"/>
    <col min="11" max="12" width="8.75" style="156" customWidth="1"/>
    <col min="13" max="16384" width="9" style="156"/>
  </cols>
  <sheetData>
    <row r="1" ht="11.25" customHeight="1" spans="1:12">
      <c r="A1" s="157" t="s">
        <v>0</v>
      </c>
      <c r="B1" s="157" t="s">
        <v>1</v>
      </c>
      <c r="C1" s="158"/>
      <c r="D1" s="158"/>
      <c r="E1" s="158"/>
      <c r="F1" s="158"/>
      <c r="G1" s="158"/>
      <c r="H1" s="158"/>
      <c r="I1" s="158"/>
      <c r="J1" s="185"/>
      <c r="K1" s="185"/>
      <c r="L1" s="185"/>
    </row>
    <row r="2" s="149" customFormat="1" ht="30" customHeight="1" spans="1:12">
      <c r="A2" s="159" t="s">
        <v>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="150" customFormat="1" ht="18" customHeight="1" spans="1:12">
      <c r="A3" s="160" t="str">
        <f>[1]说明!C27</f>
        <v>评估基准日：2023年1月31日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="150" customFormat="1" ht="12" customHeight="1" spans="1:12">
      <c r="A4" s="16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86" t="s">
        <v>3</v>
      </c>
    </row>
    <row r="5" s="151" customFormat="1" ht="12" customHeight="1" spans="1:12">
      <c r="A5" s="162" t="str">
        <f>[1]说明!C3&amp;[1]说明!E3</f>
        <v>产权持有单位名称： 青海盐湖海润酒店管理有限公司</v>
      </c>
      <c r="B5" s="162"/>
      <c r="C5" s="162"/>
      <c r="D5" s="162"/>
      <c r="E5" s="162"/>
      <c r="F5" s="162"/>
      <c r="G5" s="162"/>
      <c r="H5" s="163"/>
      <c r="I5" s="187"/>
      <c r="J5" s="188"/>
      <c r="K5" s="188"/>
      <c r="L5" s="189" t="s">
        <v>4</v>
      </c>
    </row>
    <row r="6" s="152" customFormat="1" customHeight="1" spans="1:12">
      <c r="A6" s="164" t="s">
        <v>5</v>
      </c>
      <c r="B6" s="164" t="s">
        <v>6</v>
      </c>
      <c r="C6" s="165" t="s">
        <v>7</v>
      </c>
      <c r="D6" s="166"/>
      <c r="E6" s="165" t="s">
        <v>8</v>
      </c>
      <c r="F6" s="166"/>
      <c r="G6" s="165" t="s">
        <v>9</v>
      </c>
      <c r="H6" s="166"/>
      <c r="I6" s="165" t="s">
        <v>10</v>
      </c>
      <c r="J6" s="166"/>
      <c r="K6" s="165" t="s">
        <v>11</v>
      </c>
      <c r="L6" s="166"/>
    </row>
    <row r="7" s="152" customFormat="1" customHeight="1" spans="1:12">
      <c r="A7" s="167"/>
      <c r="B7" s="167"/>
      <c r="C7" s="164" t="s">
        <v>12</v>
      </c>
      <c r="D7" s="164" t="s">
        <v>13</v>
      </c>
      <c r="E7" s="164" t="s">
        <v>12</v>
      </c>
      <c r="F7" s="164" t="s">
        <v>13</v>
      </c>
      <c r="G7" s="164" t="s">
        <v>12</v>
      </c>
      <c r="H7" s="164" t="s">
        <v>13</v>
      </c>
      <c r="I7" s="164" t="s">
        <v>12</v>
      </c>
      <c r="J7" s="164" t="s">
        <v>13</v>
      </c>
      <c r="K7" s="164" t="s">
        <v>12</v>
      </c>
      <c r="L7" s="164" t="s">
        <v>13</v>
      </c>
    </row>
    <row r="8" s="153" customFormat="1" customHeight="1" spans="1:12">
      <c r="A8" s="168" t="s">
        <v>14</v>
      </c>
      <c r="B8" s="169" t="s">
        <v>15</v>
      </c>
      <c r="C8" s="170">
        <f t="shared" ref="C8:H8" si="0">SUM(C9:C12)</f>
        <v>0</v>
      </c>
      <c r="D8" s="170">
        <f t="shared" si="0"/>
        <v>0</v>
      </c>
      <c r="E8" s="170">
        <f t="shared" si="0"/>
        <v>0</v>
      </c>
      <c r="F8" s="170">
        <f t="shared" si="0"/>
        <v>0</v>
      </c>
      <c r="G8" s="170">
        <f t="shared" si="0"/>
        <v>0</v>
      </c>
      <c r="H8" s="170">
        <f t="shared" si="0"/>
        <v>0</v>
      </c>
      <c r="I8" s="173" t="str">
        <f t="shared" ref="I8:J12" si="1">IF(OR(AND($C8=0,$G8=0),$G$28=0),"",G8-C8)</f>
        <v/>
      </c>
      <c r="J8" s="173" t="str">
        <f t="shared" si="1"/>
        <v/>
      </c>
      <c r="K8" s="173" t="str">
        <f t="shared" ref="K8:L11" si="2">IF(ISERROR(I8/C8),"",I8/ABS(C8)*100)</f>
        <v/>
      </c>
      <c r="L8" s="173" t="str">
        <f t="shared" si="2"/>
        <v/>
      </c>
    </row>
    <row r="9" s="151" customFormat="1" customHeight="1" spans="1:12">
      <c r="A9" s="171" t="s">
        <v>16</v>
      </c>
      <c r="B9" s="172" t="s">
        <v>17</v>
      </c>
      <c r="C9" s="170">
        <f>IF(ISERROR([1]房屋建筑物!K32),0,[1]房屋建筑物!K32)</f>
        <v>0</v>
      </c>
      <c r="D9" s="170">
        <f>IF(ISERROR([1]房屋建筑物!L32),0,[1]房屋建筑物!L32)</f>
        <v>0</v>
      </c>
      <c r="E9" s="173">
        <f>IF(ISERROR([1]房屋建筑物!M32),0,[1]房屋建筑物!M32)</f>
        <v>0</v>
      </c>
      <c r="F9" s="173">
        <f>IF(ISERROR([1]房屋建筑物!N32),0,[1]房屋建筑物!N32)</f>
        <v>0</v>
      </c>
      <c r="G9" s="173">
        <f>IF(ISERROR([1]房屋建筑物!O32),0,[1]房屋建筑物!O32)</f>
        <v>0</v>
      </c>
      <c r="H9" s="173">
        <f>IF(ISERROR([1]房屋建筑物!Q32),0,[1]房屋建筑物!Q32)</f>
        <v>0</v>
      </c>
      <c r="I9" s="173" t="str">
        <f t="shared" si="1"/>
        <v/>
      </c>
      <c r="J9" s="173" t="str">
        <f t="shared" si="1"/>
        <v/>
      </c>
      <c r="K9" s="173" t="str">
        <f t="shared" si="2"/>
        <v/>
      </c>
      <c r="L9" s="173" t="str">
        <f t="shared" si="2"/>
        <v/>
      </c>
    </row>
    <row r="10" s="151" customFormat="1" customHeight="1" spans="1:12">
      <c r="A10" s="171" t="s">
        <v>18</v>
      </c>
      <c r="B10" s="172" t="s">
        <v>19</v>
      </c>
      <c r="C10" s="170">
        <f>IF(ISERROR([1]构筑物!J32),0,[1]构筑物!J32)</f>
        <v>0</v>
      </c>
      <c r="D10" s="170">
        <f>IF(ISERROR([1]构筑物!K32),0,[1]构筑物!K32)</f>
        <v>0</v>
      </c>
      <c r="E10" s="173">
        <f>IF(ISERROR([1]构筑物!L32),0,[1]构筑物!L32)</f>
        <v>0</v>
      </c>
      <c r="F10" s="173">
        <f>IF(ISERROR([1]构筑物!M32),0,[1]构筑物!M32)</f>
        <v>0</v>
      </c>
      <c r="G10" s="173">
        <f>IF(ISERROR([1]构筑物!N32),0,[1]构筑物!N32)</f>
        <v>0</v>
      </c>
      <c r="H10" s="173">
        <f>IF(ISERROR([1]构筑物!P32),0,[1]构筑物!P32)</f>
        <v>0</v>
      </c>
      <c r="I10" s="173" t="str">
        <f t="shared" si="1"/>
        <v/>
      </c>
      <c r="J10" s="173" t="str">
        <f t="shared" si="1"/>
        <v/>
      </c>
      <c r="K10" s="173" t="str">
        <f t="shared" si="2"/>
        <v/>
      </c>
      <c r="L10" s="173" t="str">
        <f t="shared" si="2"/>
        <v/>
      </c>
    </row>
    <row r="11" s="151" customFormat="1" customHeight="1" spans="1:12">
      <c r="A11" s="171" t="s">
        <v>20</v>
      </c>
      <c r="B11" s="172" t="s">
        <v>21</v>
      </c>
      <c r="C11" s="170">
        <f>IF(ISERROR([1]管道和沟槽!J31),0,[1]管道和沟槽!J31)</f>
        <v>0</v>
      </c>
      <c r="D11" s="170">
        <f>IF(ISERROR([1]管道和沟槽!K31),0,[1]管道和沟槽!K31)</f>
        <v>0</v>
      </c>
      <c r="E11" s="173">
        <f>IF(ISERROR([1]管道和沟槽!L31),0,[1]管道和沟槽!L31)</f>
        <v>0</v>
      </c>
      <c r="F11" s="173">
        <f>IF(ISERROR([1]管道和沟槽!M31),0,[1]管道和沟槽!M31)</f>
        <v>0</v>
      </c>
      <c r="G11" s="173">
        <f>IF(ISERROR([1]管道和沟槽!N31),0,[1]管道和沟槽!N31)</f>
        <v>0</v>
      </c>
      <c r="H11" s="173">
        <f>IF(ISERROR([1]管道和沟槽!P31),0,[1]管道和沟槽!P31)</f>
        <v>0</v>
      </c>
      <c r="I11" s="173" t="str">
        <f t="shared" si="1"/>
        <v/>
      </c>
      <c r="J11" s="173" t="str">
        <f t="shared" si="1"/>
        <v/>
      </c>
      <c r="K11" s="173" t="str">
        <f t="shared" si="2"/>
        <v/>
      </c>
      <c r="L11" s="173" t="str">
        <f t="shared" si="2"/>
        <v/>
      </c>
    </row>
    <row r="12" s="151" customFormat="1" customHeight="1" spans="1:12">
      <c r="A12" s="171" t="s">
        <v>22</v>
      </c>
      <c r="B12" s="172" t="s">
        <v>23</v>
      </c>
      <c r="C12" s="170">
        <f>IF(ISERROR([1]井巷工程!P32),0,[1]井巷工程!P32)</f>
        <v>0</v>
      </c>
      <c r="D12" s="170">
        <f>IF(ISERROR([1]井巷工程!Q32),0,[1]井巷工程!Q32)</f>
        <v>0</v>
      </c>
      <c r="E12" s="170">
        <f>IF(ISERROR([1]井巷工程!R32),0,[1]井巷工程!R32)</f>
        <v>0</v>
      </c>
      <c r="F12" s="170">
        <f>IF(ISERROR([1]井巷工程!S32),0,[1]井巷工程!S32)</f>
        <v>0</v>
      </c>
      <c r="G12" s="170">
        <f>IF(ISERROR([1]井巷工程!T32),0,[1]井巷工程!T32)</f>
        <v>0</v>
      </c>
      <c r="H12" s="170">
        <f>IF(ISERROR([1]井巷工程!V32),0,[1]井巷工程!V32)</f>
        <v>0</v>
      </c>
      <c r="I12" s="173" t="str">
        <f t="shared" si="1"/>
        <v/>
      </c>
      <c r="J12" s="173" t="str">
        <f t="shared" si="1"/>
        <v/>
      </c>
      <c r="K12" s="173" t="str">
        <f>IF(ISERROR(I12/C12),"",I12/ABS(C12)*100)</f>
        <v/>
      </c>
      <c r="L12" s="173" t="str">
        <f>IF(ISERROR(J12/D12),"",J12/ABS(D12)*100)</f>
        <v/>
      </c>
    </row>
    <row r="13" s="151" customFormat="1" customHeight="1" spans="1:12">
      <c r="A13" s="171"/>
      <c r="B13" s="174"/>
      <c r="C13" s="170"/>
      <c r="D13" s="170"/>
      <c r="E13" s="173"/>
      <c r="F13" s="173"/>
      <c r="G13" s="173"/>
      <c r="H13" s="173"/>
      <c r="I13" s="173"/>
      <c r="J13" s="173"/>
      <c r="K13" s="173"/>
      <c r="L13" s="173"/>
    </row>
    <row r="14" s="153" customFormat="1" customHeight="1" spans="1:12">
      <c r="A14" s="168" t="s">
        <v>24</v>
      </c>
      <c r="B14" s="169" t="s">
        <v>25</v>
      </c>
      <c r="C14" s="170">
        <f t="shared" ref="C14:H14" si="3">SUM(C15:C17)</f>
        <v>9578454.59999999</v>
      </c>
      <c r="D14" s="170">
        <f t="shared" si="3"/>
        <v>2839496.49</v>
      </c>
      <c r="E14" s="173">
        <f t="shared" si="3"/>
        <v>0</v>
      </c>
      <c r="F14" s="173">
        <f t="shared" si="3"/>
        <v>0</v>
      </c>
      <c r="G14" s="173">
        <f t="shared" si="3"/>
        <v>7262670</v>
      </c>
      <c r="H14" s="173">
        <f t="shared" si="3"/>
        <v>744620</v>
      </c>
      <c r="I14" s="173">
        <f t="shared" ref="I14:J17" si="4">IF(OR(AND($C14=0,$G14=0),$G$28=0),"",G14-C14)</f>
        <v>-2315784.59999999</v>
      </c>
      <c r="J14" s="173">
        <f t="shared" si="4"/>
        <v>-2094876.49</v>
      </c>
      <c r="K14" s="173">
        <f t="shared" ref="K14:L17" si="5">IF(ISERROR(I14/C14),"",I14/ABS(C14)*100)</f>
        <v>-24.1770170315365</v>
      </c>
      <c r="L14" s="173">
        <f t="shared" si="5"/>
        <v>-73.7763366631244</v>
      </c>
    </row>
    <row r="15" s="151" customFormat="1" customHeight="1" spans="1:12">
      <c r="A15" s="171" t="s">
        <v>26</v>
      </c>
      <c r="B15" s="172" t="s">
        <v>27</v>
      </c>
      <c r="C15" s="170">
        <f>IF(ISERROR(机器设备!M31),0,机器设备!M31)</f>
        <v>6192379.53</v>
      </c>
      <c r="D15" s="170">
        <f>IF(ISERROR(机器设备!N31),0,机器设备!N31)</f>
        <v>2140437.76</v>
      </c>
      <c r="E15" s="173">
        <f>IF(ISERROR(机器设备!#REF!),0,机器设备!#REF!)</f>
        <v>0</v>
      </c>
      <c r="F15" s="173">
        <f>IF(ISERROR(机器设备!#REF!),0,机器设备!#REF!)</f>
        <v>0</v>
      </c>
      <c r="G15" s="173">
        <f>IF(ISERROR(机器设备!O31),0,机器设备!O31)</f>
        <v>6364000</v>
      </c>
      <c r="H15" s="173">
        <f>IF(ISERROR(机器设备!Q31),0,机器设备!Q31)</f>
        <v>389100</v>
      </c>
      <c r="I15" s="173">
        <f t="shared" si="4"/>
        <v>171620.470000001</v>
      </c>
      <c r="J15" s="173">
        <f t="shared" si="4"/>
        <v>-1751337.76</v>
      </c>
      <c r="K15" s="173">
        <f t="shared" si="5"/>
        <v>2.77147854340253</v>
      </c>
      <c r="L15" s="173">
        <f t="shared" si="5"/>
        <v>-81.821475621884</v>
      </c>
    </row>
    <row r="16" s="151" customFormat="1" customHeight="1" spans="1:12">
      <c r="A16" s="171" t="s">
        <v>28</v>
      </c>
      <c r="B16" s="172" t="s">
        <v>29</v>
      </c>
      <c r="C16" s="170">
        <f>IF(ISERROR([1]车辆!K32),0,[1]车辆!K32)</f>
        <v>0</v>
      </c>
      <c r="D16" s="170">
        <f>IF(ISERROR([1]车辆!L32),0,[1]车辆!L32)</f>
        <v>0</v>
      </c>
      <c r="E16" s="173">
        <f>IF(ISERROR([1]车辆!M32),0,[1]车辆!M32)</f>
        <v>0</v>
      </c>
      <c r="F16" s="173">
        <f>IF(ISERROR([1]车辆!N32),0,[1]车辆!N32)</f>
        <v>0</v>
      </c>
      <c r="G16" s="173">
        <f>IF(ISERROR([1]车辆!O32),0,[1]车辆!O32)</f>
        <v>0</v>
      </c>
      <c r="H16" s="173">
        <f>IF(ISERROR([1]车辆!Q32),0,[1]车辆!Q32)</f>
        <v>0</v>
      </c>
      <c r="I16" s="173" t="str">
        <f t="shared" si="4"/>
        <v/>
      </c>
      <c r="J16" s="173" t="str">
        <f t="shared" si="4"/>
        <v/>
      </c>
      <c r="K16" s="173" t="str">
        <f t="shared" si="5"/>
        <v/>
      </c>
      <c r="L16" s="173" t="str">
        <f t="shared" si="5"/>
        <v/>
      </c>
    </row>
    <row r="17" s="151" customFormat="1" customHeight="1" spans="1:12">
      <c r="A17" s="171" t="s">
        <v>30</v>
      </c>
      <c r="B17" s="172" t="s">
        <v>31</v>
      </c>
      <c r="C17" s="170">
        <f>IF(ISERROR(电子设备!L376),0,电子设备!L376)</f>
        <v>3386075.06999999</v>
      </c>
      <c r="D17" s="170">
        <f>IF(ISERROR(电子设备!M376),0,电子设备!M376)</f>
        <v>699058.73</v>
      </c>
      <c r="E17" s="173">
        <f>IF(ISERROR(电子设备!#REF!),0,电子设备!#REF!)</f>
        <v>0</v>
      </c>
      <c r="F17" s="173">
        <f>IF(ISERROR(电子设备!#REF!),0,电子设备!#REF!)</f>
        <v>0</v>
      </c>
      <c r="G17" s="173">
        <f>IF(ISERROR(电子设备!N376),0,电子设备!N376)</f>
        <v>898670</v>
      </c>
      <c r="H17" s="173">
        <f>IF(ISERROR(电子设备!P376),0,电子设备!P376)</f>
        <v>355520</v>
      </c>
      <c r="I17" s="173">
        <f t="shared" si="4"/>
        <v>-2487405.06999999</v>
      </c>
      <c r="J17" s="173">
        <f t="shared" si="4"/>
        <v>-343538.73</v>
      </c>
      <c r="K17" s="173">
        <f t="shared" si="5"/>
        <v>-73.45983235983</v>
      </c>
      <c r="L17" s="173">
        <f t="shared" si="5"/>
        <v>-49.1430426739682</v>
      </c>
    </row>
    <row r="18" s="151" customFormat="1" customHeight="1" spans="1:12">
      <c r="A18" s="171"/>
      <c r="B18" s="174"/>
      <c r="C18" s="170"/>
      <c r="D18" s="170"/>
      <c r="E18" s="170"/>
      <c r="F18" s="170"/>
      <c r="G18" s="170"/>
      <c r="H18" s="170"/>
      <c r="I18" s="173"/>
      <c r="J18" s="173"/>
      <c r="K18" s="173"/>
      <c r="L18" s="173"/>
    </row>
    <row r="19" s="151" customFormat="1" customHeight="1" spans="1:12">
      <c r="A19" s="175" t="s">
        <v>32</v>
      </c>
      <c r="B19" s="176" t="s">
        <v>33</v>
      </c>
      <c r="C19" s="170"/>
      <c r="D19" s="170">
        <f>IF(ISERROR('[1]固定资产-土地'!N31),0,'[1]固定资产-土地'!N31)</f>
        <v>0</v>
      </c>
      <c r="E19" s="170"/>
      <c r="F19" s="170">
        <f>IF(ISERROR('[1]固定资产-土地'!O31),0,'[1]固定资产-土地'!O31)</f>
        <v>0</v>
      </c>
      <c r="G19" s="170"/>
      <c r="H19" s="170">
        <f>IF(ISERROR('[1]固定资产-土地'!P31),0,'[1]固定资产-土地'!P31)</f>
        <v>0</v>
      </c>
      <c r="I19" s="173" t="str">
        <f>IF(OR(AND($C19=0,$G19=0),$G$28=0),"",G19-C19)</f>
        <v/>
      </c>
      <c r="J19" s="173" t="str">
        <f>IF(OR(AND($C19=0,$G19=0),$G$28=0),"",H19-D19)</f>
        <v/>
      </c>
      <c r="K19" s="173" t="str">
        <f>IF(ISERROR(I19/C19),"",I19/ABS(C19)*100)</f>
        <v/>
      </c>
      <c r="L19" s="173" t="str">
        <f>IF(ISERROR(J19/D19),"",J19/ABS(D19)*100)</f>
        <v/>
      </c>
    </row>
    <row r="20" s="151" customFormat="1" customHeight="1" spans="1:12">
      <c r="A20" s="171"/>
      <c r="B20" s="171"/>
      <c r="C20" s="170"/>
      <c r="D20" s="170"/>
      <c r="E20" s="170"/>
      <c r="F20" s="170"/>
      <c r="G20" s="170"/>
      <c r="H20" s="170"/>
      <c r="I20" s="173"/>
      <c r="J20" s="173"/>
      <c r="K20" s="173"/>
      <c r="L20" s="173"/>
    </row>
    <row r="21" s="151" customFormat="1" customHeight="1" spans="1:12">
      <c r="A21" s="171"/>
      <c r="B21" s="168"/>
      <c r="C21" s="170"/>
      <c r="D21" s="170"/>
      <c r="E21" s="170"/>
      <c r="F21" s="170"/>
      <c r="G21" s="170"/>
      <c r="H21" s="170"/>
      <c r="I21" s="173"/>
      <c r="J21" s="173"/>
      <c r="K21" s="173"/>
      <c r="L21" s="173"/>
    </row>
    <row r="22" s="151" customFormat="1" customHeight="1" spans="1:12">
      <c r="A22" s="171"/>
      <c r="B22" s="174"/>
      <c r="C22" s="170"/>
      <c r="D22" s="170"/>
      <c r="E22" s="170"/>
      <c r="F22" s="170"/>
      <c r="G22" s="170"/>
      <c r="H22" s="170"/>
      <c r="I22" s="173"/>
      <c r="J22" s="173"/>
      <c r="K22" s="173"/>
      <c r="L22" s="173"/>
    </row>
    <row r="23" s="151" customFormat="1" customHeight="1" spans="1:12">
      <c r="A23" s="171"/>
      <c r="B23" s="171"/>
      <c r="C23" s="170"/>
      <c r="D23" s="170"/>
      <c r="E23" s="170"/>
      <c r="F23" s="170"/>
      <c r="G23" s="170"/>
      <c r="H23" s="170"/>
      <c r="I23" s="173"/>
      <c r="J23" s="173"/>
      <c r="K23" s="173"/>
      <c r="L23" s="173"/>
    </row>
    <row r="24" s="151" customFormat="1" customHeight="1" spans="1:12">
      <c r="A24" s="171"/>
      <c r="B24" s="168"/>
      <c r="C24" s="170"/>
      <c r="D24" s="170"/>
      <c r="E24" s="170"/>
      <c r="F24" s="170"/>
      <c r="G24" s="170"/>
      <c r="H24" s="170"/>
      <c r="I24" s="173"/>
      <c r="J24" s="173"/>
      <c r="K24" s="173"/>
      <c r="L24" s="173"/>
    </row>
    <row r="25" s="151" customFormat="1" customHeight="1" spans="1:12">
      <c r="A25" s="171"/>
      <c r="B25" s="168"/>
      <c r="C25" s="170"/>
      <c r="D25" s="170"/>
      <c r="E25" s="170"/>
      <c r="F25" s="170"/>
      <c r="G25" s="170"/>
      <c r="H25" s="170"/>
      <c r="I25" s="173"/>
      <c r="J25" s="173"/>
      <c r="K25" s="173"/>
      <c r="L25" s="173"/>
    </row>
    <row r="26" s="151" customFormat="1" customHeight="1" spans="1:12">
      <c r="A26" s="171"/>
      <c r="B26" s="171"/>
      <c r="C26" s="170"/>
      <c r="D26" s="170"/>
      <c r="E26" s="170"/>
      <c r="F26" s="170"/>
      <c r="G26" s="170"/>
      <c r="H26" s="170"/>
      <c r="I26" s="173"/>
      <c r="J26" s="173"/>
      <c r="K26" s="173"/>
      <c r="L26" s="173"/>
    </row>
    <row r="27" s="151" customFormat="1" customHeight="1" spans="1:12">
      <c r="A27" s="171"/>
      <c r="B27" s="168"/>
      <c r="C27" s="170"/>
      <c r="D27" s="170"/>
      <c r="E27" s="170"/>
      <c r="F27" s="170"/>
      <c r="G27" s="170"/>
      <c r="H27" s="170"/>
      <c r="I27" s="173"/>
      <c r="J27" s="173"/>
      <c r="K27" s="173"/>
      <c r="L27" s="173"/>
    </row>
    <row r="28" s="153" customFormat="1" customHeight="1" spans="1:12">
      <c r="A28" s="177" t="s">
        <v>34</v>
      </c>
      <c r="B28" s="178"/>
      <c r="C28" s="179">
        <f t="shared" ref="C28:H28" si="6">C8+C14+C19</f>
        <v>9578454.59999999</v>
      </c>
      <c r="D28" s="179">
        <f t="shared" si="6"/>
        <v>2839496.49</v>
      </c>
      <c r="E28" s="179">
        <f t="shared" si="6"/>
        <v>0</v>
      </c>
      <c r="F28" s="179">
        <f t="shared" si="6"/>
        <v>0</v>
      </c>
      <c r="G28" s="179">
        <f t="shared" si="6"/>
        <v>7262670</v>
      </c>
      <c r="H28" s="179">
        <f t="shared" si="6"/>
        <v>744620</v>
      </c>
      <c r="I28" s="190">
        <f>IF(OR(AND($C28=0,$G28=0),$G$28=0),"",G28-C28)</f>
        <v>-2315784.59999999</v>
      </c>
      <c r="J28" s="190">
        <f>IF(OR(AND($C28=0,$G28=0),$G$28=0),"",H28-D28)</f>
        <v>-2094876.49</v>
      </c>
      <c r="K28" s="190">
        <f>IF(ISERROR(I28/C28),"",I28/ABS(C28)*100)</f>
        <v>-24.1770170315365</v>
      </c>
      <c r="L28" s="190">
        <f>IF(ISERROR(J28/D28),"",J28/ABS(D28)*100)</f>
        <v>-73.7763366631244</v>
      </c>
    </row>
    <row r="29" s="150" customFormat="1" ht="8.25" customHeight="1" spans="1:12">
      <c r="A29" s="180"/>
      <c r="B29" s="180"/>
      <c r="C29" s="181"/>
      <c r="D29" s="181"/>
      <c r="E29" s="181"/>
      <c r="F29" s="181"/>
      <c r="G29" s="181"/>
      <c r="H29" s="181"/>
      <c r="I29" s="181"/>
      <c r="J29" s="191"/>
      <c r="K29" s="181"/>
      <c r="L29" s="191"/>
    </row>
    <row r="30" s="150" customFormat="1" customHeight="1" spans="1:12">
      <c r="A30" s="182" t="str">
        <f>"  "&amp;[1]说明!C9&amp;[1]说明!E9</f>
        <v>  被评估单位填表人：文艳青</v>
      </c>
      <c r="B30" s="180"/>
      <c r="C30" s="154"/>
      <c r="F30" s="154"/>
      <c r="G30" s="183" t="str">
        <f>"评估人员："&amp;[1]说明!M11</f>
        <v>评估人员：强万红   吉勇</v>
      </c>
      <c r="H30" s="183"/>
      <c r="I30" s="154"/>
      <c r="K30" s="192" t="s">
        <v>35</v>
      </c>
      <c r="L30" s="192"/>
    </row>
    <row r="31" s="150" customFormat="1" customHeight="1" spans="1:9">
      <c r="A31" s="182" t="str">
        <f>"  "&amp;[1]说明!C11&amp;[1]说明!C10</f>
        <v>  填表日期：2023年2月8日</v>
      </c>
      <c r="B31" s="180"/>
      <c r="C31" s="154"/>
      <c r="D31" s="154"/>
      <c r="E31" s="154"/>
      <c r="F31" s="154"/>
      <c r="G31" s="154"/>
      <c r="H31" s="154"/>
      <c r="I31" s="154"/>
    </row>
    <row r="32" customHeight="1" spans="2:2">
      <c r="B32" s="184"/>
    </row>
    <row r="33" customHeight="1" spans="2:2">
      <c r="B33" s="184"/>
    </row>
    <row r="34" customHeight="1" spans="2:2">
      <c r="B34" s="184"/>
    </row>
    <row r="35" customHeight="1" spans="2:2">
      <c r="B35" s="184"/>
    </row>
    <row r="36" customHeight="1" spans="2:2">
      <c r="B36" s="184"/>
    </row>
    <row r="37" customHeight="1" spans="2:2">
      <c r="B37" s="184"/>
    </row>
    <row r="38" customHeight="1" spans="2:2">
      <c r="B38" s="184"/>
    </row>
    <row r="39" customHeight="1" spans="2:2">
      <c r="B39" s="184"/>
    </row>
    <row r="40" customHeight="1" spans="2:2">
      <c r="B40" s="184"/>
    </row>
  </sheetData>
  <sheetProtection password="CCEB" sheet="1" formatCells="0" formatColumns="0" formatRows="0"/>
  <mergeCells count="5">
    <mergeCell ref="A2:L2"/>
    <mergeCell ref="A28:B28"/>
    <mergeCell ref="K30:L30"/>
    <mergeCell ref="A6:A7"/>
    <mergeCell ref="B6:B7"/>
  </mergeCells>
  <conditionalFormatting sqref="F19">
    <cfRule type="expression" dxfId="0" priority="1" stopIfTrue="1">
      <formula>F19=0</formula>
    </cfRule>
  </conditionalFormatting>
  <conditionalFormatting sqref="G28:H28">
    <cfRule type="expression" dxfId="1" priority="2" stopIfTrue="1">
      <formula>$G$28+$H$28=0</formula>
    </cfRule>
  </conditionalFormatting>
  <conditionalFormatting sqref="D8:H8 D9:D19 C8:C19 E12:H12">
    <cfRule type="expression" dxfId="2" priority="5" stopIfTrue="1">
      <formula>AND(C8=0,G8=0)</formula>
    </cfRule>
  </conditionalFormatting>
  <conditionalFormatting sqref="E8:F17">
    <cfRule type="expression" dxfId="0" priority="4" stopIfTrue="1">
      <formula>AND(E8=0,G8=0,OR(C8=0,$C$28=0))</formula>
    </cfRule>
  </conditionalFormatting>
  <conditionalFormatting sqref="G8:H19">
    <cfRule type="expression" dxfId="0" priority="3" stopIfTrue="1">
      <formula>OR(AND(C8=0,G8=0),$G$28=0)</formula>
    </cfRule>
  </conditionalFormatting>
  <hyperlinks>
    <hyperlink ref="B9" location="房屋建筑物!A1" display="房屋建筑物"/>
    <hyperlink ref="B10" location="构筑物!A1" display="构筑物及其他"/>
    <hyperlink ref="B11" location="管道和沟槽!A1" display="管道及沟槽"/>
    <hyperlink ref="B15" location="机器设备!A1" display="机器设备"/>
    <hyperlink ref="B16" location="车辆!A1" display="车辆"/>
    <hyperlink ref="B17" location="电子设备!A1" display="电子设备"/>
    <hyperlink ref="A1" location="非流动资产汇总表!R1C1" display="返回"/>
    <hyperlink ref="B1" location="索引!A1" display="返回索引"/>
    <hyperlink ref="B19" location="'固定资产-土地'!A1" display="固定资产—土地"/>
    <hyperlink ref="B12" location="井巷工程!A1" display="井巷工程"/>
  </hyperlinks>
  <printOptions horizontalCentered="1"/>
  <pageMargins left="0.47244094488189" right="0.47244094488189" top="1.02362204724409" bottom="0.48" header="1.06299212598425" footer="0.59055118110236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52"/>
  <sheetViews>
    <sheetView tabSelected="1" zoomScale="90" zoomScaleNormal="90" topLeftCell="A12" workbookViewId="0">
      <selection activeCell="T20" sqref="T20"/>
    </sheetView>
  </sheetViews>
  <sheetFormatPr defaultColWidth="9" defaultRowHeight="15" customHeight="1"/>
  <cols>
    <col min="1" max="1" width="3.19166666666667" style="122" customWidth="1"/>
    <col min="2" max="2" width="17.875" style="2" customWidth="1"/>
    <col min="3" max="3" width="8.5" style="2" customWidth="1"/>
    <col min="4" max="4" width="4.75" style="84" customWidth="1"/>
    <col min="5" max="5" width="6.25" style="84" customWidth="1"/>
    <col min="6" max="6" width="7.375" style="84" customWidth="1"/>
    <col min="7" max="7" width="8.75" style="6" customWidth="1"/>
    <col min="8" max="8" width="7.36666666666667" style="6" customWidth="1"/>
    <col min="9" max="9" width="10.125" style="6" customWidth="1"/>
    <col min="10" max="10" width="13.5" style="6" hidden="1" customWidth="1"/>
    <col min="11" max="11" width="8.625" style="6" customWidth="1"/>
    <col min="12" max="12" width="7.875" style="6" customWidth="1"/>
    <col min="13" max="13" width="10.6916666666667" style="6" customWidth="1"/>
    <col min="14" max="14" width="11.3833333333333" style="6" customWidth="1"/>
    <col min="15" max="15" width="8.74166666666667" style="6" customWidth="1"/>
    <col min="16" max="16" width="19.5833333333333" style="6" customWidth="1"/>
    <col min="17" max="16384" width="9" style="6"/>
  </cols>
  <sheetData>
    <row r="1" ht="11.25" customHeight="1" spans="1:3">
      <c r="A1" s="11" t="s">
        <v>0</v>
      </c>
      <c r="B1" s="12" t="s">
        <v>1</v>
      </c>
      <c r="C1" s="12"/>
    </row>
    <row r="2" s="1" customFormat="1" ht="30" customHeight="1" spans="1:16">
      <c r="A2" s="13" t="s">
        <v>36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2" customFormat="1" ht="18" customHeight="1" spans="1:16">
      <c r="A3" s="123" t="str">
        <f>[1]说明!C27</f>
        <v>评估基准日：2023年1月31日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="2" customFormat="1" ht="12" customHeight="1" spans="1:16">
      <c r="A4" s="123"/>
      <c r="B4" s="17"/>
      <c r="C4" s="17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P4" s="51" t="s">
        <v>37</v>
      </c>
    </row>
    <row r="5" s="2" customFormat="1" ht="12" customHeight="1" spans="1:16">
      <c r="A5" s="19" t="str">
        <f>[1]说明!C3&amp;[1]说明!E3</f>
        <v>产权持有单位名称： 青海盐湖海润酒店管理有限公司</v>
      </c>
      <c r="B5" s="19"/>
      <c r="C5" s="19"/>
      <c r="D5" s="19"/>
      <c r="E5" s="19"/>
      <c r="F5" s="19"/>
      <c r="G5" s="19"/>
      <c r="O5" s="52"/>
      <c r="P5" s="53" t="s">
        <v>4</v>
      </c>
    </row>
    <row r="6" s="120" customFormat="1" customHeight="1" spans="1:16">
      <c r="A6" s="21" t="s">
        <v>5</v>
      </c>
      <c r="B6" s="23" t="s">
        <v>38</v>
      </c>
      <c r="C6" s="23" t="s">
        <v>39</v>
      </c>
      <c r="D6" s="23" t="s">
        <v>40</v>
      </c>
      <c r="E6" s="23" t="s">
        <v>41</v>
      </c>
      <c r="F6" s="23" t="s">
        <v>42</v>
      </c>
      <c r="G6" s="39" t="s">
        <v>7</v>
      </c>
      <c r="H6" s="39"/>
      <c r="I6" s="39"/>
      <c r="J6" s="22" t="s">
        <v>8</v>
      </c>
      <c r="K6" s="137" t="s">
        <v>9</v>
      </c>
      <c r="L6" s="138"/>
      <c r="M6" s="139"/>
      <c r="N6" s="22" t="s">
        <v>10</v>
      </c>
      <c r="O6" s="22" t="s">
        <v>43</v>
      </c>
      <c r="P6" s="22" t="s">
        <v>44</v>
      </c>
    </row>
    <row r="7" s="120" customFormat="1" customHeight="1" spans="1:16">
      <c r="A7" s="21"/>
      <c r="B7" s="25"/>
      <c r="C7" s="25"/>
      <c r="D7" s="25" t="s">
        <v>45</v>
      </c>
      <c r="E7" s="25" t="s">
        <v>46</v>
      </c>
      <c r="F7" s="25" t="s">
        <v>47</v>
      </c>
      <c r="G7" s="22" t="s">
        <v>48</v>
      </c>
      <c r="H7" s="22" t="s">
        <v>49</v>
      </c>
      <c r="I7" s="22" t="s">
        <v>50</v>
      </c>
      <c r="J7" s="22" t="s">
        <v>51</v>
      </c>
      <c r="K7" s="22" t="s">
        <v>52</v>
      </c>
      <c r="L7" s="22" t="s">
        <v>53</v>
      </c>
      <c r="M7" s="22" t="s">
        <v>50</v>
      </c>
      <c r="N7" s="22"/>
      <c r="O7" s="22"/>
      <c r="P7" s="22"/>
    </row>
    <row r="8" s="2" customFormat="1" customHeight="1" spans="1:16">
      <c r="A8" s="26">
        <f>ROW()-7</f>
        <v>1</v>
      </c>
      <c r="B8" s="124" t="s">
        <v>54</v>
      </c>
      <c r="C8" s="65" t="s">
        <v>55</v>
      </c>
      <c r="D8" s="104" t="s">
        <v>56</v>
      </c>
      <c r="E8" s="104">
        <v>118</v>
      </c>
      <c r="F8" s="70" t="s">
        <v>57</v>
      </c>
      <c r="G8" s="65">
        <v>10</v>
      </c>
      <c r="H8" s="65">
        <f>I8/G8</f>
        <v>5</v>
      </c>
      <c r="I8" s="65">
        <v>50</v>
      </c>
      <c r="J8" s="65"/>
      <c r="K8" s="65">
        <v>10</v>
      </c>
      <c r="L8" s="65">
        <v>3</v>
      </c>
      <c r="M8" s="65">
        <v>30</v>
      </c>
      <c r="N8" s="140"/>
      <c r="O8" s="140"/>
      <c r="P8" s="141" t="s">
        <v>58</v>
      </c>
    </row>
    <row r="9" s="2" customFormat="1" customHeight="1" spans="1:16">
      <c r="A9" s="26">
        <f t="shared" ref="A9:A31" si="0">ROW()-7</f>
        <v>2</v>
      </c>
      <c r="B9" s="124" t="s">
        <v>54</v>
      </c>
      <c r="C9" s="65" t="s">
        <v>55</v>
      </c>
      <c r="D9" s="104" t="s">
        <v>56</v>
      </c>
      <c r="E9" s="104">
        <v>126</v>
      </c>
      <c r="F9" s="70" t="s">
        <v>57</v>
      </c>
      <c r="G9" s="65">
        <v>25</v>
      </c>
      <c r="H9" s="65">
        <f>I9/G9</f>
        <v>8</v>
      </c>
      <c r="I9" s="65">
        <v>200</v>
      </c>
      <c r="J9" s="65"/>
      <c r="K9" s="65">
        <v>25</v>
      </c>
      <c r="L9" s="65">
        <v>3</v>
      </c>
      <c r="M9" s="65">
        <v>75</v>
      </c>
      <c r="N9" s="65"/>
      <c r="O9" s="140"/>
      <c r="P9" s="142" t="s">
        <v>58</v>
      </c>
    </row>
    <row r="10" s="2" customFormat="1" customHeight="1" spans="1:16">
      <c r="A10" s="26">
        <f t="shared" si="0"/>
        <v>3</v>
      </c>
      <c r="B10" s="124" t="s">
        <v>59</v>
      </c>
      <c r="C10" s="65" t="s">
        <v>60</v>
      </c>
      <c r="D10" s="104" t="s">
        <v>56</v>
      </c>
      <c r="E10" s="104">
        <v>118</v>
      </c>
      <c r="F10" s="70" t="s">
        <v>57</v>
      </c>
      <c r="G10" s="65">
        <v>95</v>
      </c>
      <c r="H10" s="65">
        <f t="shared" ref="H10:H23" si="1">I10/G10</f>
        <v>5</v>
      </c>
      <c r="I10" s="65">
        <v>475</v>
      </c>
      <c r="J10" s="65"/>
      <c r="K10" s="65">
        <v>95</v>
      </c>
      <c r="L10" s="65">
        <v>2.8</v>
      </c>
      <c r="M10" s="65">
        <v>266</v>
      </c>
      <c r="N10" s="65"/>
      <c r="O10" s="140"/>
      <c r="P10" s="91" t="s">
        <v>58</v>
      </c>
    </row>
    <row r="11" s="2" customFormat="1" customHeight="1" spans="1:16">
      <c r="A11" s="26">
        <f t="shared" si="0"/>
        <v>4</v>
      </c>
      <c r="B11" s="124" t="s">
        <v>61</v>
      </c>
      <c r="C11" s="65" t="s">
        <v>62</v>
      </c>
      <c r="D11" s="104" t="s">
        <v>63</v>
      </c>
      <c r="E11" s="104">
        <v>114</v>
      </c>
      <c r="F11" s="70" t="s">
        <v>57</v>
      </c>
      <c r="G11" s="65">
        <v>45</v>
      </c>
      <c r="H11" s="65">
        <f t="shared" si="1"/>
        <v>8</v>
      </c>
      <c r="I11" s="65">
        <v>360</v>
      </c>
      <c r="J11" s="65"/>
      <c r="K11" s="65">
        <v>45</v>
      </c>
      <c r="L11" s="65">
        <v>5</v>
      </c>
      <c r="M11" s="65">
        <v>225</v>
      </c>
      <c r="N11" s="65"/>
      <c r="O11" s="140"/>
      <c r="P11" s="91" t="s">
        <v>58</v>
      </c>
    </row>
    <row r="12" s="2" customFormat="1" customHeight="1" spans="1:16">
      <c r="A12" s="26">
        <f t="shared" si="0"/>
        <v>5</v>
      </c>
      <c r="B12" s="124" t="s">
        <v>64</v>
      </c>
      <c r="C12" s="65" t="s">
        <v>65</v>
      </c>
      <c r="D12" s="104" t="s">
        <v>63</v>
      </c>
      <c r="E12" s="104">
        <v>101</v>
      </c>
      <c r="F12" s="70" t="s">
        <v>57</v>
      </c>
      <c r="G12" s="65">
        <v>170</v>
      </c>
      <c r="H12" s="65">
        <f t="shared" si="1"/>
        <v>18</v>
      </c>
      <c r="I12" s="65">
        <v>3060</v>
      </c>
      <c r="J12" s="65"/>
      <c r="K12" s="65">
        <v>170</v>
      </c>
      <c r="L12" s="65">
        <v>14</v>
      </c>
      <c r="M12" s="65">
        <v>2380</v>
      </c>
      <c r="N12" s="65"/>
      <c r="O12" s="140"/>
      <c r="P12" s="91" t="s">
        <v>58</v>
      </c>
    </row>
    <row r="13" s="2" customFormat="1" customHeight="1" spans="1:16">
      <c r="A13" s="26">
        <f t="shared" si="0"/>
        <v>6</v>
      </c>
      <c r="B13" s="124" t="s">
        <v>66</v>
      </c>
      <c r="C13" s="65" t="s">
        <v>67</v>
      </c>
      <c r="D13" s="104" t="s">
        <v>56</v>
      </c>
      <c r="E13" s="104">
        <v>126</v>
      </c>
      <c r="F13" s="70" t="s">
        <v>57</v>
      </c>
      <c r="G13" s="65">
        <v>100</v>
      </c>
      <c r="H13" s="65">
        <f t="shared" si="1"/>
        <v>8</v>
      </c>
      <c r="I13" s="65">
        <v>800</v>
      </c>
      <c r="J13" s="65"/>
      <c r="K13" s="65">
        <v>100</v>
      </c>
      <c r="L13" s="65">
        <v>10.62</v>
      </c>
      <c r="M13" s="65">
        <v>1062</v>
      </c>
      <c r="N13" s="65"/>
      <c r="O13" s="140"/>
      <c r="P13" s="91" t="s">
        <v>58</v>
      </c>
    </row>
    <row r="14" s="2" customFormat="1" customHeight="1" spans="1:16">
      <c r="A14" s="26">
        <f t="shared" si="0"/>
        <v>7</v>
      </c>
      <c r="B14" s="124" t="s">
        <v>68</v>
      </c>
      <c r="C14" s="65" t="s">
        <v>69</v>
      </c>
      <c r="D14" s="104" t="s">
        <v>63</v>
      </c>
      <c r="E14" s="104">
        <v>109</v>
      </c>
      <c r="F14" s="70" t="s">
        <v>57</v>
      </c>
      <c r="G14" s="65">
        <v>20</v>
      </c>
      <c r="H14" s="65">
        <f t="shared" si="1"/>
        <v>19</v>
      </c>
      <c r="I14" s="65">
        <v>380</v>
      </c>
      <c r="J14" s="65"/>
      <c r="K14" s="65">
        <v>20</v>
      </c>
      <c r="L14" s="65">
        <v>8.5</v>
      </c>
      <c r="M14" s="65">
        <v>170</v>
      </c>
      <c r="N14" s="65"/>
      <c r="O14" s="140"/>
      <c r="P14" s="91" t="s">
        <v>58</v>
      </c>
    </row>
    <row r="15" s="2" customFormat="1" customHeight="1" spans="1:16">
      <c r="A15" s="26">
        <f t="shared" si="0"/>
        <v>8</v>
      </c>
      <c r="B15" s="124" t="s">
        <v>68</v>
      </c>
      <c r="C15" s="65" t="s">
        <v>69</v>
      </c>
      <c r="D15" s="104" t="s">
        <v>63</v>
      </c>
      <c r="E15" s="104">
        <v>94</v>
      </c>
      <c r="F15" s="70" t="s">
        <v>57</v>
      </c>
      <c r="G15" s="65">
        <v>50</v>
      </c>
      <c r="H15" s="65">
        <f t="shared" si="1"/>
        <v>19.5</v>
      </c>
      <c r="I15" s="65">
        <v>975</v>
      </c>
      <c r="J15" s="65"/>
      <c r="K15" s="65">
        <v>50</v>
      </c>
      <c r="L15" s="65">
        <v>8.5</v>
      </c>
      <c r="M15" s="65">
        <v>425</v>
      </c>
      <c r="N15" s="65"/>
      <c r="O15" s="140"/>
      <c r="P15" s="91" t="s">
        <v>58</v>
      </c>
    </row>
    <row r="16" s="2" customFormat="1" customHeight="1" spans="1:16">
      <c r="A16" s="26">
        <f t="shared" si="0"/>
        <v>9</v>
      </c>
      <c r="B16" s="124" t="s">
        <v>70</v>
      </c>
      <c r="C16" s="65" t="s">
        <v>67</v>
      </c>
      <c r="D16" s="104" t="s">
        <v>71</v>
      </c>
      <c r="E16" s="104">
        <v>102</v>
      </c>
      <c r="F16" s="70" t="s">
        <v>57</v>
      </c>
      <c r="G16" s="65">
        <v>200</v>
      </c>
      <c r="H16" s="65">
        <f t="shared" si="1"/>
        <v>19</v>
      </c>
      <c r="I16" s="65">
        <v>3800</v>
      </c>
      <c r="J16" s="65"/>
      <c r="K16" s="65">
        <v>200</v>
      </c>
      <c r="L16" s="65">
        <v>10</v>
      </c>
      <c r="M16" s="65">
        <v>2000</v>
      </c>
      <c r="N16" s="65"/>
      <c r="O16" s="140"/>
      <c r="P16" s="91" t="s">
        <v>58</v>
      </c>
    </row>
    <row r="17" s="2" customFormat="1" customHeight="1" spans="1:16">
      <c r="A17" s="26">
        <f t="shared" si="0"/>
        <v>10</v>
      </c>
      <c r="B17" s="124" t="s">
        <v>70</v>
      </c>
      <c r="C17" s="65" t="s">
        <v>67</v>
      </c>
      <c r="D17" s="104" t="s">
        <v>71</v>
      </c>
      <c r="E17" s="104">
        <v>112</v>
      </c>
      <c r="F17" s="70" t="s">
        <v>57</v>
      </c>
      <c r="G17" s="65">
        <v>30</v>
      </c>
      <c r="H17" s="65">
        <f t="shared" si="1"/>
        <v>14</v>
      </c>
      <c r="I17" s="65">
        <v>420</v>
      </c>
      <c r="J17" s="65"/>
      <c r="K17" s="65">
        <v>30</v>
      </c>
      <c r="L17" s="65">
        <v>10</v>
      </c>
      <c r="M17" s="65">
        <v>300</v>
      </c>
      <c r="N17" s="65"/>
      <c r="O17" s="140"/>
      <c r="P17" s="91" t="s">
        <v>58</v>
      </c>
    </row>
    <row r="18" s="2" customFormat="1" customHeight="1" spans="1:16">
      <c r="A18" s="26">
        <f t="shared" si="0"/>
        <v>11</v>
      </c>
      <c r="B18" s="124" t="s">
        <v>72</v>
      </c>
      <c r="C18" s="65" t="s">
        <v>67</v>
      </c>
      <c r="D18" s="104" t="s">
        <v>63</v>
      </c>
      <c r="E18" s="104">
        <v>117</v>
      </c>
      <c r="F18" s="70" t="s">
        <v>57</v>
      </c>
      <c r="G18" s="65">
        <v>238</v>
      </c>
      <c r="H18" s="65">
        <f t="shared" si="1"/>
        <v>18</v>
      </c>
      <c r="I18" s="65">
        <v>4284</v>
      </c>
      <c r="J18" s="65"/>
      <c r="K18" s="65">
        <v>238</v>
      </c>
      <c r="L18" s="65">
        <v>10</v>
      </c>
      <c r="M18" s="65">
        <v>2380</v>
      </c>
      <c r="N18" s="65"/>
      <c r="O18" s="140"/>
      <c r="P18" s="91" t="s">
        <v>58</v>
      </c>
    </row>
    <row r="19" s="2" customFormat="1" customHeight="1" spans="1:16">
      <c r="A19" s="26">
        <f t="shared" si="0"/>
        <v>12</v>
      </c>
      <c r="B19" s="125" t="s">
        <v>73</v>
      </c>
      <c r="C19" s="65"/>
      <c r="D19" s="104" t="s">
        <v>71</v>
      </c>
      <c r="E19" s="104">
        <v>129</v>
      </c>
      <c r="F19" s="70" t="s">
        <v>57</v>
      </c>
      <c r="G19" s="65">
        <v>28</v>
      </c>
      <c r="H19" s="65">
        <f t="shared" si="1"/>
        <v>100</v>
      </c>
      <c r="I19" s="65">
        <v>2800</v>
      </c>
      <c r="J19" s="65"/>
      <c r="K19" s="65">
        <v>28</v>
      </c>
      <c r="L19" s="65">
        <v>78</v>
      </c>
      <c r="M19" s="65">
        <v>2184</v>
      </c>
      <c r="N19" s="65"/>
      <c r="O19" s="140"/>
      <c r="P19" s="91" t="s">
        <v>58</v>
      </c>
    </row>
    <row r="20" s="2" customFormat="1" customHeight="1" spans="1:16">
      <c r="A20" s="26">
        <f t="shared" si="0"/>
        <v>13</v>
      </c>
      <c r="B20" s="125" t="s">
        <v>74</v>
      </c>
      <c r="C20" s="65"/>
      <c r="D20" s="104" t="s">
        <v>63</v>
      </c>
      <c r="E20" s="104">
        <v>129</v>
      </c>
      <c r="F20" s="70" t="s">
        <v>57</v>
      </c>
      <c r="G20" s="65">
        <v>50</v>
      </c>
      <c r="H20" s="65">
        <f t="shared" si="1"/>
        <v>100</v>
      </c>
      <c r="I20" s="65">
        <v>5000</v>
      </c>
      <c r="J20" s="65"/>
      <c r="K20" s="65">
        <v>50</v>
      </c>
      <c r="L20" s="65">
        <v>28</v>
      </c>
      <c r="M20" s="65">
        <v>1400</v>
      </c>
      <c r="N20" s="65"/>
      <c r="O20" s="140"/>
      <c r="P20" s="91" t="s">
        <v>58</v>
      </c>
    </row>
    <row r="21" s="2" customFormat="1" customHeight="1" spans="1:16">
      <c r="A21" s="26">
        <f t="shared" si="0"/>
        <v>14</v>
      </c>
      <c r="B21" s="124" t="s">
        <v>75</v>
      </c>
      <c r="C21" s="65" t="s">
        <v>62</v>
      </c>
      <c r="D21" s="104" t="s">
        <v>63</v>
      </c>
      <c r="E21" s="104">
        <v>117</v>
      </c>
      <c r="F21" s="70" t="s">
        <v>57</v>
      </c>
      <c r="G21" s="65">
        <v>40</v>
      </c>
      <c r="H21" s="65">
        <f t="shared" si="1"/>
        <v>14</v>
      </c>
      <c r="I21" s="65">
        <v>560</v>
      </c>
      <c r="J21" s="65"/>
      <c r="K21" s="65">
        <v>40</v>
      </c>
      <c r="L21" s="65">
        <v>12.8</v>
      </c>
      <c r="M21" s="65">
        <v>512</v>
      </c>
      <c r="N21" s="65"/>
      <c r="O21" s="140"/>
      <c r="P21" s="91" t="s">
        <v>58</v>
      </c>
    </row>
    <row r="22" s="2" customFormat="1" customHeight="1" spans="1:16">
      <c r="A22" s="26">
        <f t="shared" si="0"/>
        <v>15</v>
      </c>
      <c r="B22" s="124" t="s">
        <v>76</v>
      </c>
      <c r="C22" s="65" t="s">
        <v>77</v>
      </c>
      <c r="D22" s="104" t="s">
        <v>56</v>
      </c>
      <c r="E22" s="104">
        <v>120</v>
      </c>
      <c r="F22" s="70" t="s">
        <v>57</v>
      </c>
      <c r="G22" s="65">
        <v>60</v>
      </c>
      <c r="H22" s="65">
        <f t="shared" si="1"/>
        <v>10</v>
      </c>
      <c r="I22" s="65">
        <v>600</v>
      </c>
      <c r="J22" s="65"/>
      <c r="K22" s="65">
        <v>60</v>
      </c>
      <c r="L22" s="65">
        <v>9.95</v>
      </c>
      <c r="M22" s="65">
        <v>597</v>
      </c>
      <c r="N22" s="65"/>
      <c r="O22" s="140"/>
      <c r="P22" s="91" t="s">
        <v>58</v>
      </c>
    </row>
    <row r="23" s="2" customFormat="1" customHeight="1" spans="1:16">
      <c r="A23" s="26">
        <f t="shared" si="0"/>
        <v>16</v>
      </c>
      <c r="B23" s="124" t="s">
        <v>76</v>
      </c>
      <c r="C23" s="65" t="s">
        <v>77</v>
      </c>
      <c r="D23" s="104" t="s">
        <v>56</v>
      </c>
      <c r="E23" s="104">
        <v>121</v>
      </c>
      <c r="F23" s="70" t="s">
        <v>57</v>
      </c>
      <c r="G23" s="65">
        <v>50</v>
      </c>
      <c r="H23" s="65">
        <f t="shared" si="1"/>
        <v>18</v>
      </c>
      <c r="I23" s="65">
        <v>900</v>
      </c>
      <c r="J23" s="65"/>
      <c r="K23" s="65">
        <v>50</v>
      </c>
      <c r="L23" s="65">
        <v>9.95</v>
      </c>
      <c r="M23" s="65">
        <v>497.5</v>
      </c>
      <c r="N23" s="65"/>
      <c r="O23" s="140"/>
      <c r="P23" s="91" t="s">
        <v>58</v>
      </c>
    </row>
    <row r="24" s="2" customFormat="1" customHeight="1" spans="1:16">
      <c r="A24" s="26">
        <f t="shared" si="0"/>
        <v>17</v>
      </c>
      <c r="B24" s="124" t="s">
        <v>78</v>
      </c>
      <c r="C24" s="65" t="s">
        <v>79</v>
      </c>
      <c r="D24" s="104" t="s">
        <v>80</v>
      </c>
      <c r="E24" s="104">
        <v>122</v>
      </c>
      <c r="F24" s="70" t="s">
        <v>57</v>
      </c>
      <c r="G24" s="65">
        <v>20</v>
      </c>
      <c r="H24" s="65">
        <f t="shared" ref="H24:H31" si="2">I24/G24</f>
        <v>1580</v>
      </c>
      <c r="I24" s="65">
        <v>31600</v>
      </c>
      <c r="J24" s="65"/>
      <c r="K24" s="65">
        <v>20</v>
      </c>
      <c r="L24" s="65">
        <v>280</v>
      </c>
      <c r="M24" s="65">
        <v>5600</v>
      </c>
      <c r="N24" s="65"/>
      <c r="O24" s="140"/>
      <c r="P24" s="91" t="s">
        <v>58</v>
      </c>
    </row>
    <row r="25" s="2" customFormat="1" customHeight="1" spans="1:16">
      <c r="A25" s="26">
        <f t="shared" si="0"/>
        <v>18</v>
      </c>
      <c r="B25" s="124" t="s">
        <v>81</v>
      </c>
      <c r="C25" s="65"/>
      <c r="D25" s="104" t="s">
        <v>56</v>
      </c>
      <c r="E25" s="104">
        <v>109</v>
      </c>
      <c r="F25" s="70" t="s">
        <v>57</v>
      </c>
      <c r="G25" s="65">
        <v>32</v>
      </c>
      <c r="H25" s="65">
        <f t="shared" si="2"/>
        <v>18</v>
      </c>
      <c r="I25" s="65">
        <v>576</v>
      </c>
      <c r="J25" s="65"/>
      <c r="K25" s="65">
        <v>32</v>
      </c>
      <c r="L25" s="65">
        <v>12.8</v>
      </c>
      <c r="M25" s="65">
        <v>409.6</v>
      </c>
      <c r="N25" s="65"/>
      <c r="O25" s="140"/>
      <c r="P25" s="91" t="s">
        <v>58</v>
      </c>
    </row>
    <row r="26" s="2" customFormat="1" customHeight="1" spans="1:16">
      <c r="A26" s="26">
        <f t="shared" si="0"/>
        <v>19</v>
      </c>
      <c r="B26" s="125" t="s">
        <v>82</v>
      </c>
      <c r="C26" s="65"/>
      <c r="D26" s="104" t="s">
        <v>63</v>
      </c>
      <c r="E26" s="104">
        <v>120</v>
      </c>
      <c r="F26" s="70" t="s">
        <v>57</v>
      </c>
      <c r="G26" s="65">
        <v>13</v>
      </c>
      <c r="H26" s="65">
        <f t="shared" si="2"/>
        <v>18</v>
      </c>
      <c r="I26" s="65">
        <v>234</v>
      </c>
      <c r="J26" s="65"/>
      <c r="K26" s="65">
        <v>13</v>
      </c>
      <c r="L26" s="65">
        <v>8.6</v>
      </c>
      <c r="M26" s="65">
        <v>111.8</v>
      </c>
      <c r="N26" s="65"/>
      <c r="O26" s="140"/>
      <c r="P26" s="91" t="s">
        <v>58</v>
      </c>
    </row>
    <row r="27" s="2" customFormat="1" customHeight="1" spans="1:16">
      <c r="A27" s="26">
        <f t="shared" si="0"/>
        <v>20</v>
      </c>
      <c r="B27" s="124" t="s">
        <v>83</v>
      </c>
      <c r="C27" s="65" t="s">
        <v>84</v>
      </c>
      <c r="D27" s="104" t="s">
        <v>63</v>
      </c>
      <c r="E27" s="104">
        <v>113</v>
      </c>
      <c r="F27" s="70" t="s">
        <v>57</v>
      </c>
      <c r="G27" s="65">
        <v>160</v>
      </c>
      <c r="H27" s="65">
        <f t="shared" si="2"/>
        <v>15</v>
      </c>
      <c r="I27" s="65">
        <v>2400</v>
      </c>
      <c r="J27" s="65"/>
      <c r="K27" s="65">
        <v>160</v>
      </c>
      <c r="L27" s="65">
        <v>8.6</v>
      </c>
      <c r="M27" s="65">
        <v>1376</v>
      </c>
      <c r="N27" s="65"/>
      <c r="O27" s="140"/>
      <c r="P27" s="91" t="s">
        <v>58</v>
      </c>
    </row>
    <row r="28" s="2" customFormat="1" customHeight="1" spans="1:16">
      <c r="A28" s="26">
        <f t="shared" si="0"/>
        <v>21</v>
      </c>
      <c r="B28" s="124" t="s">
        <v>85</v>
      </c>
      <c r="C28" s="65" t="s">
        <v>84</v>
      </c>
      <c r="D28" s="104" t="s">
        <v>63</v>
      </c>
      <c r="E28" s="104">
        <v>104</v>
      </c>
      <c r="F28" s="70" t="s">
        <v>57</v>
      </c>
      <c r="G28" s="65">
        <v>159</v>
      </c>
      <c r="H28" s="65">
        <f t="shared" si="2"/>
        <v>11</v>
      </c>
      <c r="I28" s="65">
        <v>1749</v>
      </c>
      <c r="J28" s="65"/>
      <c r="K28" s="65">
        <v>159</v>
      </c>
      <c r="L28" s="65">
        <v>5.5</v>
      </c>
      <c r="M28" s="65">
        <v>874.5</v>
      </c>
      <c r="N28" s="65"/>
      <c r="O28" s="140"/>
      <c r="P28" s="91" t="s">
        <v>58</v>
      </c>
    </row>
    <row r="29" s="121" customFormat="1" customHeight="1" spans="1:16">
      <c r="A29" s="126">
        <f t="shared" si="0"/>
        <v>22</v>
      </c>
      <c r="B29" s="127" t="s">
        <v>86</v>
      </c>
      <c r="C29" s="128" t="s">
        <v>87</v>
      </c>
      <c r="D29" s="129" t="s">
        <v>63</v>
      </c>
      <c r="E29" s="129">
        <v>141</v>
      </c>
      <c r="F29" s="130" t="s">
        <v>57</v>
      </c>
      <c r="G29" s="128">
        <v>841</v>
      </c>
      <c r="H29" s="128">
        <f t="shared" si="2"/>
        <v>24</v>
      </c>
      <c r="I29" s="128">
        <v>20184</v>
      </c>
      <c r="J29" s="128"/>
      <c r="K29" s="128">
        <v>841</v>
      </c>
      <c r="L29" s="128">
        <v>18.4</v>
      </c>
      <c r="M29" s="128">
        <v>15474.4</v>
      </c>
      <c r="N29" s="128"/>
      <c r="O29" s="143"/>
      <c r="P29" s="144" t="s">
        <v>58</v>
      </c>
    </row>
    <row r="30" s="2" customFormat="1" customHeight="1" spans="1:16">
      <c r="A30" s="26">
        <f t="shared" si="0"/>
        <v>23</v>
      </c>
      <c r="B30" s="124" t="s">
        <v>88</v>
      </c>
      <c r="C30" s="65" t="s">
        <v>89</v>
      </c>
      <c r="D30" s="104" t="s">
        <v>56</v>
      </c>
      <c r="E30" s="104">
        <v>141</v>
      </c>
      <c r="F30" s="70" t="s">
        <v>57</v>
      </c>
      <c r="G30" s="65">
        <v>295</v>
      </c>
      <c r="H30" s="65">
        <f t="shared" si="2"/>
        <v>23</v>
      </c>
      <c r="I30" s="65">
        <v>6785</v>
      </c>
      <c r="J30" s="65"/>
      <c r="K30" s="65">
        <v>295</v>
      </c>
      <c r="L30" s="65">
        <v>25.74</v>
      </c>
      <c r="M30" s="65">
        <v>7593.3</v>
      </c>
      <c r="N30" s="65"/>
      <c r="O30" s="140"/>
      <c r="P30" s="91" t="s">
        <v>58</v>
      </c>
    </row>
    <row r="31" s="2" customFormat="1" customHeight="1" spans="1:16">
      <c r="A31" s="26">
        <f t="shared" si="0"/>
        <v>24</v>
      </c>
      <c r="B31" s="124" t="s">
        <v>90</v>
      </c>
      <c r="C31" s="65" t="s">
        <v>91</v>
      </c>
      <c r="D31" s="104" t="s">
        <v>56</v>
      </c>
      <c r="E31" s="104">
        <v>141</v>
      </c>
      <c r="F31" s="70" t="s">
        <v>57</v>
      </c>
      <c r="G31" s="65">
        <v>660</v>
      </c>
      <c r="H31" s="65">
        <f t="shared" si="2"/>
        <v>28</v>
      </c>
      <c r="I31" s="65">
        <v>18480</v>
      </c>
      <c r="J31" s="65"/>
      <c r="K31" s="65">
        <v>660</v>
      </c>
      <c r="L31" s="65">
        <v>29.7</v>
      </c>
      <c r="M31" s="65">
        <v>19602</v>
      </c>
      <c r="N31" s="65"/>
      <c r="O31" s="140"/>
      <c r="P31" s="91" t="s">
        <v>58</v>
      </c>
    </row>
    <row r="32" s="2" customFormat="1" customHeight="1" spans="1:16">
      <c r="A32" s="26"/>
      <c r="B32" s="65"/>
      <c r="C32" s="65"/>
      <c r="D32" s="104"/>
      <c r="E32" s="104"/>
      <c r="F32" s="104"/>
      <c r="G32" s="119"/>
      <c r="H32" s="119"/>
      <c r="I32" s="65"/>
      <c r="J32" s="65"/>
      <c r="K32" s="65"/>
      <c r="L32" s="65"/>
      <c r="M32" s="65"/>
      <c r="N32" s="65"/>
      <c r="O32" s="140"/>
      <c r="P32" s="65"/>
    </row>
    <row r="33" s="2" customFormat="1" customHeight="1" spans="1:16">
      <c r="A33" s="26"/>
      <c r="B33" s="65"/>
      <c r="C33" s="65"/>
      <c r="D33" s="104"/>
      <c r="E33" s="104"/>
      <c r="F33" s="104"/>
      <c r="G33" s="119"/>
      <c r="H33" s="119"/>
      <c r="I33" s="65"/>
      <c r="J33" s="65"/>
      <c r="K33" s="65"/>
      <c r="L33" s="65"/>
      <c r="M33" s="65"/>
      <c r="N33" s="65"/>
      <c r="O33" s="140"/>
      <c r="P33" s="65"/>
    </row>
    <row r="34" s="2" customFormat="1" customHeight="1" spans="1:16">
      <c r="A34" s="26"/>
      <c r="B34" s="65"/>
      <c r="C34" s="65"/>
      <c r="D34" s="104"/>
      <c r="E34" s="104"/>
      <c r="F34" s="104"/>
      <c r="G34" s="119"/>
      <c r="H34" s="119"/>
      <c r="I34" s="65"/>
      <c r="J34" s="65"/>
      <c r="K34" s="65"/>
      <c r="L34" s="65"/>
      <c r="M34" s="65"/>
      <c r="N34" s="65"/>
      <c r="O34" s="140"/>
      <c r="P34" s="65"/>
    </row>
    <row r="35" s="2" customFormat="1" customHeight="1" spans="1:16">
      <c r="A35" s="26"/>
      <c r="B35" s="131"/>
      <c r="C35" s="65"/>
      <c r="D35" s="104"/>
      <c r="E35" s="104"/>
      <c r="F35" s="104"/>
      <c r="G35" s="119"/>
      <c r="H35" s="119"/>
      <c r="I35" s="65"/>
      <c r="J35" s="65"/>
      <c r="K35" s="65"/>
      <c r="L35" s="65"/>
      <c r="M35" s="65"/>
      <c r="N35" s="65"/>
      <c r="O35" s="140"/>
      <c r="P35" s="65"/>
    </row>
    <row r="36" s="2" customFormat="1" customHeight="1" spans="1:16">
      <c r="A36" s="132" t="s">
        <v>92</v>
      </c>
      <c r="B36" s="133"/>
      <c r="C36" s="133"/>
      <c r="D36" s="133"/>
      <c r="E36" s="134"/>
      <c r="F36" s="135"/>
      <c r="G36" s="104" t="s">
        <v>93</v>
      </c>
      <c r="H36" s="104" t="s">
        <v>93</v>
      </c>
      <c r="I36" s="119">
        <f>SUM(I6:I35)</f>
        <v>106672</v>
      </c>
      <c r="J36" s="145">
        <f>SUM(J6:J35)</f>
        <v>0</v>
      </c>
      <c r="K36" s="146" t="s">
        <v>93</v>
      </c>
      <c r="L36" s="147" t="s">
        <v>93</v>
      </c>
      <c r="M36" s="145">
        <v>65545.1</v>
      </c>
      <c r="N36" s="65">
        <v>-41126.9</v>
      </c>
      <c r="O36" s="148">
        <v>-38.5545410229489</v>
      </c>
      <c r="P36" s="65"/>
    </row>
    <row r="37" s="2" customFormat="1" customHeight="1" spans="1:16">
      <c r="A37" s="132" t="s">
        <v>94</v>
      </c>
      <c r="B37" s="133"/>
      <c r="C37" s="133"/>
      <c r="D37" s="133"/>
      <c r="E37" s="134"/>
      <c r="F37" s="135"/>
      <c r="G37" s="119"/>
      <c r="H37" s="119"/>
      <c r="I37" s="65">
        <v>106672</v>
      </c>
      <c r="J37" s="65"/>
      <c r="K37" s="65"/>
      <c r="L37" s="65"/>
      <c r="M37" s="145"/>
      <c r="N37" s="65">
        <v>-106672</v>
      </c>
      <c r="O37" s="148">
        <v>-100</v>
      </c>
      <c r="P37" s="65"/>
    </row>
    <row r="38" s="2" customFormat="1" customHeight="1" spans="1:16">
      <c r="A38" s="132" t="s">
        <v>95</v>
      </c>
      <c r="B38" s="133"/>
      <c r="C38" s="133"/>
      <c r="D38" s="133"/>
      <c r="E38" s="134"/>
      <c r="F38" s="135"/>
      <c r="G38" s="104" t="s">
        <v>93</v>
      </c>
      <c r="H38" s="104" t="s">
        <v>93</v>
      </c>
      <c r="I38" s="145">
        <f>I36-I37</f>
        <v>0</v>
      </c>
      <c r="J38" s="145">
        <f>J36-J37</f>
        <v>0</v>
      </c>
      <c r="K38" s="104" t="s">
        <v>93</v>
      </c>
      <c r="L38" s="147" t="s">
        <v>93</v>
      </c>
      <c r="M38" s="145">
        <v>65545.1</v>
      </c>
      <c r="N38" s="65" t="s">
        <v>96</v>
      </c>
      <c r="O38" s="148" t="s">
        <v>96</v>
      </c>
      <c r="P38" s="119"/>
    </row>
    <row r="39" s="2" customFormat="1" customHeight="1" spans="1:6">
      <c r="A39" s="122"/>
      <c r="D39" s="123"/>
      <c r="E39" s="123"/>
      <c r="F39" s="123"/>
    </row>
    <row r="40" s="2" customFormat="1" customHeight="1" spans="1:6">
      <c r="A40" s="122"/>
      <c r="D40" s="123"/>
      <c r="E40" s="123"/>
      <c r="F40" s="123"/>
    </row>
    <row r="41" s="2" customFormat="1" customHeight="1" spans="1:6">
      <c r="A41" s="122"/>
      <c r="D41" s="123"/>
      <c r="E41" s="123"/>
      <c r="F41" s="123"/>
    </row>
    <row r="42" s="2" customFormat="1" customHeight="1" spans="1:6">
      <c r="A42" s="122"/>
      <c r="D42" s="123"/>
      <c r="E42" s="123"/>
      <c r="F42" s="123"/>
    </row>
    <row r="43" s="2" customFormat="1" customHeight="1" spans="1:6">
      <c r="A43" s="122"/>
      <c r="D43" s="123"/>
      <c r="E43" s="123"/>
      <c r="F43" s="123"/>
    </row>
    <row r="44" s="2" customFormat="1" customHeight="1" spans="1:6">
      <c r="A44" s="122"/>
      <c r="D44" s="123"/>
      <c r="E44" s="123"/>
      <c r="F44" s="123"/>
    </row>
    <row r="45" s="2" customFormat="1" customHeight="1" spans="1:6">
      <c r="A45" s="122"/>
      <c r="D45" s="123"/>
      <c r="E45" s="123"/>
      <c r="F45" s="123"/>
    </row>
    <row r="46" s="2" customFormat="1" customHeight="1" spans="1:6">
      <c r="A46" s="122"/>
      <c r="D46" s="123"/>
      <c r="E46" s="123"/>
      <c r="F46" s="123"/>
    </row>
    <row r="47" s="2" customFormat="1" customHeight="1" spans="1:6">
      <c r="A47" s="122"/>
      <c r="D47" s="123"/>
      <c r="E47" s="123"/>
      <c r="F47" s="123"/>
    </row>
    <row r="48" s="2" customFormat="1" customHeight="1" spans="1:6">
      <c r="A48" s="122"/>
      <c r="D48" s="123"/>
      <c r="E48" s="123"/>
      <c r="F48" s="123"/>
    </row>
    <row r="49" s="2" customFormat="1" customHeight="1" spans="1:6">
      <c r="A49" s="122"/>
      <c r="D49" s="123"/>
      <c r="E49" s="123"/>
      <c r="F49" s="123"/>
    </row>
    <row r="50" s="2" customFormat="1" customHeight="1" spans="1:6">
      <c r="A50" s="122"/>
      <c r="D50" s="123"/>
      <c r="E50" s="123"/>
      <c r="F50" s="123"/>
    </row>
    <row r="51" customHeight="1" spans="1:3">
      <c r="A51" s="136"/>
      <c r="B51" s="6"/>
      <c r="C51" s="6"/>
    </row>
    <row r="52" customHeight="1" spans="1:3">
      <c r="A52" s="136"/>
      <c r="B52" s="6"/>
      <c r="C52" s="6"/>
    </row>
  </sheetData>
  <mergeCells count="13">
    <mergeCell ref="A2:P2"/>
    <mergeCell ref="A3:P3"/>
    <mergeCell ref="K6:M6"/>
    <mergeCell ref="A36:D36"/>
    <mergeCell ref="A37:D37"/>
    <mergeCell ref="A38:D38"/>
    <mergeCell ref="A6:A7"/>
    <mergeCell ref="B6:B7"/>
    <mergeCell ref="C6:C7"/>
    <mergeCell ref="J6:J7"/>
    <mergeCell ref="N6:N7"/>
    <mergeCell ref="O6:O7"/>
    <mergeCell ref="P6:P7"/>
  </mergeCells>
  <conditionalFormatting sqref="N8">
    <cfRule type="expression" dxfId="2" priority="2" stopIfTrue="1">
      <formula>N8=0</formula>
    </cfRule>
  </conditionalFormatting>
  <conditionalFormatting sqref="M36:M38">
    <cfRule type="cellIs" dxfId="3" priority="1" stopIfTrue="1" operator="equal">
      <formula>0</formula>
    </cfRule>
  </conditionalFormatting>
  <conditionalFormatting sqref="O8 O36:O38">
    <cfRule type="expression" dxfId="2" priority="4" stopIfTrue="1">
      <formula>O8=0</formula>
    </cfRule>
  </conditionalFormatting>
  <hyperlinks>
    <hyperlink ref="A1" location="存货汇总表!R1C1" display="返回"/>
    <hyperlink ref="B1" location="索引!A1" display="返回索引"/>
  </hyperlinks>
  <printOptions horizontalCentered="1"/>
  <pageMargins left="0.15748031496063" right="0.15748031496063" top="0.62992125984252" bottom="1.74" header="0.708661417322835" footer="0.95"/>
  <pageSetup paperSize="9" scale="95" orientation="landscape"/>
  <headerFooter alignWithMargins="0">
    <oddFooter>&amp;L&amp;9被评估单位填表人：文艳青
填表日期：&amp;"Arial Narrow,常规"2023&amp;"宋体,常规"年&amp;"Arial Narrow,常规" 2&amp;"宋体,常规"月&amp;"Arial Narrow,常规" 8&amp;"宋体,常规"日&amp;C&amp;9评估人员：吉勇   强万红
&amp;R&amp;9共&amp;"Arial Narrow,常规"&amp;N&amp;"宋体,常规"页，第&amp;"Arial Narrow,常规"&amp;P&amp;"宋体,常规"页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S31"/>
  <sheetViews>
    <sheetView workbookViewId="0">
      <selection activeCell="A8" sqref="$A8:$XFD8"/>
    </sheetView>
  </sheetViews>
  <sheetFormatPr defaultColWidth="9" defaultRowHeight="15" customHeight="1"/>
  <cols>
    <col min="1" max="1" width="2.875" style="5" customWidth="1"/>
    <col min="2" max="2" width="8.625" style="2" customWidth="1"/>
    <col min="3" max="3" width="12.25" style="6" customWidth="1"/>
    <col min="4" max="4" width="8.5" style="6" customWidth="1"/>
    <col min="5" max="5" width="9.125" style="6" customWidth="1"/>
    <col min="6" max="6" width="5.75" style="6" hidden="1" customWidth="1"/>
    <col min="7" max="7" width="4.5" style="6" customWidth="1"/>
    <col min="8" max="8" width="2.5" style="84" customWidth="1"/>
    <col min="9" max="10" width="7.25" style="85" customWidth="1"/>
    <col min="11" max="11" width="9.875" style="85" customWidth="1"/>
    <col min="12" max="12" width="3.75" style="6" customWidth="1"/>
    <col min="13" max="14" width="10.125" style="6" customWidth="1"/>
    <col min="15" max="15" width="14.125" style="6" customWidth="1"/>
    <col min="16" max="16" width="6.625" style="9" customWidth="1"/>
    <col min="17" max="17" width="11.625" style="6" customWidth="1"/>
    <col min="18" max="18" width="6.625" style="6" customWidth="1"/>
    <col min="19" max="19" width="4.375" style="6" customWidth="1"/>
    <col min="20" max="16384" width="9" style="6"/>
  </cols>
  <sheetData>
    <row r="1" ht="11.25" customHeight="1" spans="1:2">
      <c r="A1" s="11" t="s">
        <v>0</v>
      </c>
      <c r="B1" s="12" t="s">
        <v>1</v>
      </c>
    </row>
    <row r="2" s="1" customFormat="1" ht="30" customHeight="1" spans="1:19">
      <c r="A2" s="13" t="s">
        <v>97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2" customFormat="1" ht="12.75" spans="1:19">
      <c r="A3" s="5" t="str">
        <f>[1]说明!C27</f>
        <v>评估基准日：2023年1月31日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2" customFormat="1" ht="12" customHeight="1" spans="1:19">
      <c r="A4" s="16"/>
      <c r="B4" s="17"/>
      <c r="C4" s="17"/>
      <c r="D4" s="17"/>
      <c r="E4" s="17"/>
      <c r="F4" s="17"/>
      <c r="G4" s="17"/>
      <c r="H4" s="17"/>
      <c r="I4" s="105"/>
      <c r="J4" s="105"/>
      <c r="K4" s="105"/>
      <c r="L4" s="17"/>
      <c r="M4" s="17"/>
      <c r="N4" s="17"/>
      <c r="O4" s="17"/>
      <c r="P4" s="5"/>
      <c r="Q4" s="17"/>
      <c r="R4" s="17"/>
      <c r="S4" s="51" t="s">
        <v>98</v>
      </c>
    </row>
    <row r="5" s="2" customFormat="1" ht="12" customHeight="1" spans="1:19">
      <c r="A5" s="19" t="str">
        <f>[1]说明!C3&amp;[1]说明!E3</f>
        <v>产权持有单位名称： 青海盐湖海润酒店管理有限公司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P5" s="5"/>
      <c r="R5" s="52"/>
      <c r="S5" s="53" t="s">
        <v>99</v>
      </c>
    </row>
    <row r="6" s="3" customFormat="1" customHeight="1" spans="1:19">
      <c r="A6" s="21" t="s">
        <v>5</v>
      </c>
      <c r="B6" s="23" t="s">
        <v>100</v>
      </c>
      <c r="C6" s="86" t="s">
        <v>101</v>
      </c>
      <c r="D6" s="86" t="s">
        <v>39</v>
      </c>
      <c r="E6" s="86" t="s">
        <v>102</v>
      </c>
      <c r="F6" s="38" t="s">
        <v>103</v>
      </c>
      <c r="G6" s="38" t="s">
        <v>40</v>
      </c>
      <c r="H6" s="87" t="s">
        <v>48</v>
      </c>
      <c r="I6" s="37" t="s">
        <v>104</v>
      </c>
      <c r="J6" s="37" t="s">
        <v>105</v>
      </c>
      <c r="K6" s="37" t="s">
        <v>42</v>
      </c>
      <c r="L6" s="38" t="s">
        <v>106</v>
      </c>
      <c r="M6" s="106" t="s">
        <v>7</v>
      </c>
      <c r="N6" s="106"/>
      <c r="O6" s="86" t="s">
        <v>9</v>
      </c>
      <c r="P6" s="86"/>
      <c r="Q6" s="86"/>
      <c r="R6" s="117" t="s">
        <v>43</v>
      </c>
      <c r="S6" s="22" t="s">
        <v>44</v>
      </c>
    </row>
    <row r="7" s="3" customFormat="1" customHeight="1" spans="1:19">
      <c r="A7" s="21"/>
      <c r="B7" s="25"/>
      <c r="C7" s="86"/>
      <c r="D7" s="86"/>
      <c r="E7" s="86"/>
      <c r="F7" s="41" t="s">
        <v>107</v>
      </c>
      <c r="G7" s="41" t="s">
        <v>45</v>
      </c>
      <c r="H7" s="88"/>
      <c r="I7" s="40" t="s">
        <v>108</v>
      </c>
      <c r="J7" s="40" t="s">
        <v>108</v>
      </c>
      <c r="K7" s="40" t="s">
        <v>47</v>
      </c>
      <c r="L7" s="41" t="s">
        <v>109</v>
      </c>
      <c r="M7" s="86" t="s">
        <v>12</v>
      </c>
      <c r="N7" s="86" t="s">
        <v>13</v>
      </c>
      <c r="O7" s="86" t="s">
        <v>12</v>
      </c>
      <c r="P7" s="42" t="s">
        <v>110</v>
      </c>
      <c r="Q7" s="86" t="s">
        <v>13</v>
      </c>
      <c r="R7" s="117"/>
      <c r="S7" s="22"/>
    </row>
    <row r="8" s="2" customFormat="1" customHeight="1" spans="1:19">
      <c r="A8" s="26">
        <f t="shared" ref="A8:A14" si="0">ROW()-7</f>
        <v>1</v>
      </c>
      <c r="B8" s="89" t="s">
        <v>111</v>
      </c>
      <c r="C8" s="90" t="s">
        <v>112</v>
      </c>
      <c r="D8" s="91" t="s">
        <v>113</v>
      </c>
      <c r="E8" s="92" t="s">
        <v>114</v>
      </c>
      <c r="F8" s="91"/>
      <c r="G8" s="93" t="s">
        <v>115</v>
      </c>
      <c r="H8" s="94">
        <v>1</v>
      </c>
      <c r="I8" s="33" t="s">
        <v>116</v>
      </c>
      <c r="J8" s="33">
        <v>39508</v>
      </c>
      <c r="K8" s="107" t="s">
        <v>117</v>
      </c>
      <c r="L8" s="108" t="s">
        <v>118</v>
      </c>
      <c r="M8" s="109">
        <v>462283</v>
      </c>
      <c r="N8" s="109">
        <v>147939.11</v>
      </c>
      <c r="O8" s="47">
        <v>56700</v>
      </c>
      <c r="P8" s="48">
        <v>15</v>
      </c>
      <c r="Q8" s="47">
        <v>8510</v>
      </c>
      <c r="R8" s="55"/>
      <c r="S8" s="91"/>
    </row>
    <row r="9" s="2" customFormat="1" customHeight="1" spans="1:19">
      <c r="A9" s="26">
        <f t="shared" si="0"/>
        <v>2</v>
      </c>
      <c r="B9" s="91" t="s">
        <v>119</v>
      </c>
      <c r="C9" s="95" t="s">
        <v>112</v>
      </c>
      <c r="D9" s="91" t="s">
        <v>113</v>
      </c>
      <c r="E9" s="92" t="s">
        <v>114</v>
      </c>
      <c r="F9" s="91"/>
      <c r="G9" s="93" t="s">
        <v>115</v>
      </c>
      <c r="H9" s="94">
        <v>1</v>
      </c>
      <c r="I9" s="33" t="s">
        <v>116</v>
      </c>
      <c r="J9" s="33">
        <v>39508</v>
      </c>
      <c r="K9" s="110" t="s">
        <v>117</v>
      </c>
      <c r="L9" s="108" t="s">
        <v>118</v>
      </c>
      <c r="M9" s="109">
        <v>462283</v>
      </c>
      <c r="N9" s="109">
        <v>147939.11</v>
      </c>
      <c r="O9" s="47">
        <v>56700</v>
      </c>
      <c r="P9" s="48">
        <v>15</v>
      </c>
      <c r="Q9" s="47">
        <v>8510</v>
      </c>
      <c r="R9" s="55"/>
      <c r="S9" s="91"/>
    </row>
    <row r="10" s="2" customFormat="1" customHeight="1" spans="1:19">
      <c r="A10" s="26">
        <f t="shared" si="0"/>
        <v>3</v>
      </c>
      <c r="B10" s="91" t="s">
        <v>120</v>
      </c>
      <c r="C10" s="90" t="s">
        <v>121</v>
      </c>
      <c r="D10" s="91"/>
      <c r="E10" s="91"/>
      <c r="F10" s="91"/>
      <c r="G10" s="93" t="s">
        <v>71</v>
      </c>
      <c r="H10" s="94">
        <v>1</v>
      </c>
      <c r="I10" s="33" t="s">
        <v>116</v>
      </c>
      <c r="J10" s="33">
        <v>40513</v>
      </c>
      <c r="K10" s="110" t="s">
        <v>117</v>
      </c>
      <c r="L10" s="108" t="s">
        <v>118</v>
      </c>
      <c r="M10" s="109">
        <v>4388266.13</v>
      </c>
      <c r="N10" s="109">
        <v>1404326.73</v>
      </c>
      <c r="O10" s="47">
        <v>5268400</v>
      </c>
      <c r="P10" s="48">
        <v>5</v>
      </c>
      <c r="Q10" s="47">
        <v>263400</v>
      </c>
      <c r="R10" s="55"/>
      <c r="S10" s="92" t="s">
        <v>122</v>
      </c>
    </row>
    <row r="11" s="2" customFormat="1" customHeight="1" spans="1:19">
      <c r="A11" s="26">
        <f t="shared" si="0"/>
        <v>4</v>
      </c>
      <c r="B11" s="89" t="s">
        <v>123</v>
      </c>
      <c r="C11" s="95" t="s">
        <v>124</v>
      </c>
      <c r="D11" s="91" t="s">
        <v>125</v>
      </c>
      <c r="E11" s="92" t="s">
        <v>126</v>
      </c>
      <c r="F11" s="91"/>
      <c r="G11" s="93" t="s">
        <v>80</v>
      </c>
      <c r="H11" s="94">
        <v>1</v>
      </c>
      <c r="I11" s="33" t="s">
        <v>116</v>
      </c>
      <c r="J11" s="33">
        <v>39448</v>
      </c>
      <c r="K11" s="111" t="s">
        <v>127</v>
      </c>
      <c r="L11" s="108" t="s">
        <v>118</v>
      </c>
      <c r="M11" s="109">
        <v>164277.06</v>
      </c>
      <c r="N11" s="109">
        <v>52571.7</v>
      </c>
      <c r="O11" s="112">
        <v>198500</v>
      </c>
      <c r="P11" s="113">
        <v>15</v>
      </c>
      <c r="Q11" s="47">
        <v>29780</v>
      </c>
      <c r="R11" s="55"/>
      <c r="S11" s="91"/>
    </row>
    <row r="12" s="2" customFormat="1" customHeight="1" spans="1:19">
      <c r="A12" s="26">
        <f t="shared" si="0"/>
        <v>5</v>
      </c>
      <c r="B12" s="91" t="s">
        <v>128</v>
      </c>
      <c r="C12" s="95" t="s">
        <v>129</v>
      </c>
      <c r="D12" s="91" t="s">
        <v>125</v>
      </c>
      <c r="E12" s="92" t="s">
        <v>126</v>
      </c>
      <c r="F12" s="91"/>
      <c r="G12" s="93" t="s">
        <v>80</v>
      </c>
      <c r="H12" s="94">
        <v>1</v>
      </c>
      <c r="I12" s="33" t="s">
        <v>116</v>
      </c>
      <c r="J12" s="33">
        <v>39448</v>
      </c>
      <c r="K12" s="111" t="s">
        <v>127</v>
      </c>
      <c r="L12" s="108" t="s">
        <v>118</v>
      </c>
      <c r="M12" s="109">
        <v>164277.06</v>
      </c>
      <c r="N12" s="109">
        <v>52571.7</v>
      </c>
      <c r="O12" s="112">
        <v>198500</v>
      </c>
      <c r="P12" s="113">
        <v>15</v>
      </c>
      <c r="Q12" s="47">
        <v>29780</v>
      </c>
      <c r="R12" s="55"/>
      <c r="S12" s="91"/>
    </row>
    <row r="13" s="2" customFormat="1" customHeight="1" spans="1:19">
      <c r="A13" s="26">
        <f t="shared" si="0"/>
        <v>6</v>
      </c>
      <c r="B13" s="91" t="s">
        <v>130</v>
      </c>
      <c r="C13" s="90" t="s">
        <v>129</v>
      </c>
      <c r="D13" s="91" t="s">
        <v>125</v>
      </c>
      <c r="E13" s="92" t="s">
        <v>126</v>
      </c>
      <c r="F13" s="91"/>
      <c r="G13" s="93" t="s">
        <v>80</v>
      </c>
      <c r="H13" s="94">
        <v>1</v>
      </c>
      <c r="I13" s="33" t="s">
        <v>116</v>
      </c>
      <c r="J13" s="33">
        <v>39448</v>
      </c>
      <c r="K13" s="111" t="s">
        <v>127</v>
      </c>
      <c r="L13" s="108" t="s">
        <v>118</v>
      </c>
      <c r="M13" s="109">
        <v>164277.07</v>
      </c>
      <c r="N13" s="109">
        <v>52571.7</v>
      </c>
      <c r="O13" s="112">
        <v>198500</v>
      </c>
      <c r="P13" s="113">
        <v>15</v>
      </c>
      <c r="Q13" s="112">
        <v>29780</v>
      </c>
      <c r="R13" s="55"/>
      <c r="S13" s="91"/>
    </row>
    <row r="14" s="2" customFormat="1" customHeight="1" spans="1:19">
      <c r="A14" s="26">
        <f t="shared" si="0"/>
        <v>7</v>
      </c>
      <c r="B14" s="91" t="s">
        <v>131</v>
      </c>
      <c r="C14" s="95" t="s">
        <v>132</v>
      </c>
      <c r="D14" s="91"/>
      <c r="E14" s="91"/>
      <c r="F14" s="91"/>
      <c r="G14" s="93" t="s">
        <v>71</v>
      </c>
      <c r="H14" s="94">
        <v>1</v>
      </c>
      <c r="I14" s="33" t="s">
        <v>133</v>
      </c>
      <c r="J14" s="33">
        <v>43405</v>
      </c>
      <c r="K14" s="110" t="s">
        <v>117</v>
      </c>
      <c r="L14" s="108" t="s">
        <v>118</v>
      </c>
      <c r="M14" s="109">
        <v>386716.21</v>
      </c>
      <c r="N14" s="109">
        <v>282517.71</v>
      </c>
      <c r="O14" s="112">
        <v>386700</v>
      </c>
      <c r="P14" s="113">
        <v>5</v>
      </c>
      <c r="Q14" s="112">
        <v>19340</v>
      </c>
      <c r="R14" s="55"/>
      <c r="S14" s="92" t="s">
        <v>122</v>
      </c>
    </row>
    <row r="15" s="2" customFormat="1" customHeight="1" spans="1:19">
      <c r="A15" s="96"/>
      <c r="B15" s="91"/>
      <c r="C15" s="91"/>
      <c r="D15" s="91"/>
      <c r="E15" s="91"/>
      <c r="F15" s="91"/>
      <c r="G15" s="91"/>
      <c r="H15" s="94"/>
      <c r="I15" s="33"/>
      <c r="J15" s="33"/>
      <c r="K15" s="111"/>
      <c r="L15" s="91"/>
      <c r="M15" s="109"/>
      <c r="N15" s="109"/>
      <c r="O15" s="112"/>
      <c r="P15" s="113"/>
      <c r="Q15" s="112"/>
      <c r="R15" s="55"/>
      <c r="S15" s="91"/>
    </row>
    <row r="16" s="2" customFormat="1" customHeight="1" spans="1:19">
      <c r="A16" s="96"/>
      <c r="B16" s="91"/>
      <c r="C16" s="91"/>
      <c r="D16" s="91"/>
      <c r="E16" s="91"/>
      <c r="F16" s="91"/>
      <c r="G16" s="91"/>
      <c r="H16" s="94"/>
      <c r="I16" s="33"/>
      <c r="J16" s="33"/>
      <c r="K16" s="111"/>
      <c r="L16" s="91"/>
      <c r="M16" s="109"/>
      <c r="N16" s="109"/>
      <c r="O16" s="112"/>
      <c r="P16" s="113"/>
      <c r="Q16" s="112"/>
      <c r="R16" s="55"/>
      <c r="S16" s="91"/>
    </row>
    <row r="17" s="2" customFormat="1" customHeight="1" spans="1:19">
      <c r="A17" s="96"/>
      <c r="B17" s="91"/>
      <c r="C17" s="91"/>
      <c r="D17" s="91"/>
      <c r="E17" s="91"/>
      <c r="F17" s="91"/>
      <c r="G17" s="91"/>
      <c r="H17" s="94"/>
      <c r="I17" s="33"/>
      <c r="J17" s="33"/>
      <c r="K17" s="111"/>
      <c r="L17" s="91"/>
      <c r="M17" s="109"/>
      <c r="N17" s="109"/>
      <c r="O17" s="112"/>
      <c r="P17" s="113"/>
      <c r="Q17" s="112"/>
      <c r="R17" s="55"/>
      <c r="S17" s="91"/>
    </row>
    <row r="18" s="2" customFormat="1" customHeight="1" spans="1:19">
      <c r="A18" s="96"/>
      <c r="B18" s="91"/>
      <c r="C18" s="91"/>
      <c r="D18" s="91"/>
      <c r="E18" s="91"/>
      <c r="F18" s="91"/>
      <c r="G18" s="91"/>
      <c r="H18" s="94"/>
      <c r="I18" s="33"/>
      <c r="J18" s="33"/>
      <c r="K18" s="111"/>
      <c r="L18" s="91"/>
      <c r="M18" s="109"/>
      <c r="N18" s="109"/>
      <c r="O18" s="112"/>
      <c r="P18" s="113"/>
      <c r="Q18" s="112"/>
      <c r="R18" s="55"/>
      <c r="S18" s="91"/>
    </row>
    <row r="19" s="2" customFormat="1" customHeight="1" spans="1:19">
      <c r="A19" s="96"/>
      <c r="B19" s="91"/>
      <c r="C19" s="91"/>
      <c r="D19" s="91"/>
      <c r="E19" s="91"/>
      <c r="F19" s="91"/>
      <c r="G19" s="91"/>
      <c r="H19" s="94"/>
      <c r="I19" s="33"/>
      <c r="J19" s="33"/>
      <c r="K19" s="111"/>
      <c r="L19" s="91"/>
      <c r="M19" s="109"/>
      <c r="N19" s="109"/>
      <c r="O19" s="112"/>
      <c r="P19" s="113"/>
      <c r="Q19" s="112"/>
      <c r="R19" s="55"/>
      <c r="S19" s="91"/>
    </row>
    <row r="20" s="2" customFormat="1" customHeight="1" spans="1:19">
      <c r="A20" s="96"/>
      <c r="B20" s="91"/>
      <c r="C20" s="91"/>
      <c r="D20" s="91"/>
      <c r="E20" s="91"/>
      <c r="F20" s="91"/>
      <c r="G20" s="91"/>
      <c r="H20" s="94"/>
      <c r="I20" s="33"/>
      <c r="J20" s="33"/>
      <c r="K20" s="111"/>
      <c r="L20" s="91"/>
      <c r="M20" s="109"/>
      <c r="N20" s="109"/>
      <c r="O20" s="112"/>
      <c r="P20" s="113"/>
      <c r="Q20" s="112"/>
      <c r="R20" s="55"/>
      <c r="S20" s="91"/>
    </row>
    <row r="21" s="2" customFormat="1" customHeight="1" spans="1:19">
      <c r="A21" s="96"/>
      <c r="B21" s="91"/>
      <c r="C21" s="91"/>
      <c r="D21" s="91"/>
      <c r="E21" s="91"/>
      <c r="F21" s="91"/>
      <c r="G21" s="91"/>
      <c r="H21" s="94"/>
      <c r="I21" s="33"/>
      <c r="J21" s="33"/>
      <c r="K21" s="111"/>
      <c r="L21" s="91"/>
      <c r="M21" s="109"/>
      <c r="N21" s="109"/>
      <c r="O21" s="112"/>
      <c r="P21" s="113"/>
      <c r="Q21" s="112"/>
      <c r="R21" s="55"/>
      <c r="S21" s="91"/>
    </row>
    <row r="22" s="2" customFormat="1" customHeight="1" spans="1:19">
      <c r="A22" s="96"/>
      <c r="B22" s="91"/>
      <c r="C22" s="91"/>
      <c r="D22" s="91"/>
      <c r="E22" s="91"/>
      <c r="F22" s="91"/>
      <c r="G22" s="91"/>
      <c r="H22" s="94"/>
      <c r="I22" s="33"/>
      <c r="J22" s="33"/>
      <c r="K22" s="111"/>
      <c r="L22" s="91"/>
      <c r="M22" s="109"/>
      <c r="N22" s="109"/>
      <c r="O22" s="112"/>
      <c r="P22" s="113"/>
      <c r="Q22" s="112"/>
      <c r="R22" s="55"/>
      <c r="S22" s="91"/>
    </row>
    <row r="23" s="2" customFormat="1" customHeight="1" spans="1:19">
      <c r="A23" s="96"/>
      <c r="B23" s="91"/>
      <c r="C23" s="91"/>
      <c r="D23" s="91"/>
      <c r="E23" s="91"/>
      <c r="F23" s="91"/>
      <c r="G23" s="91"/>
      <c r="H23" s="94"/>
      <c r="I23" s="33"/>
      <c r="J23" s="33"/>
      <c r="K23" s="111"/>
      <c r="L23" s="91"/>
      <c r="M23" s="109"/>
      <c r="N23" s="109"/>
      <c r="O23" s="112"/>
      <c r="P23" s="113"/>
      <c r="Q23" s="112"/>
      <c r="R23" s="55"/>
      <c r="S23" s="91"/>
    </row>
    <row r="24" s="2" customFormat="1" customHeight="1" spans="1:19">
      <c r="A24" s="96"/>
      <c r="B24" s="91"/>
      <c r="C24" s="91"/>
      <c r="D24" s="91"/>
      <c r="E24" s="91"/>
      <c r="F24" s="91"/>
      <c r="G24" s="91"/>
      <c r="H24" s="94"/>
      <c r="I24" s="33"/>
      <c r="J24" s="33"/>
      <c r="K24" s="111"/>
      <c r="L24" s="91"/>
      <c r="M24" s="109"/>
      <c r="N24" s="109"/>
      <c r="O24" s="112"/>
      <c r="P24" s="113"/>
      <c r="Q24" s="112"/>
      <c r="R24" s="55"/>
      <c r="S24" s="91"/>
    </row>
    <row r="25" s="2" customFormat="1" customHeight="1" spans="1:19">
      <c r="A25" s="96"/>
      <c r="B25" s="91"/>
      <c r="C25" s="91"/>
      <c r="D25" s="91"/>
      <c r="E25" s="91"/>
      <c r="F25" s="91"/>
      <c r="G25" s="91"/>
      <c r="H25" s="94"/>
      <c r="I25" s="33"/>
      <c r="J25" s="33"/>
      <c r="K25" s="111"/>
      <c r="L25" s="91"/>
      <c r="M25" s="109"/>
      <c r="N25" s="109"/>
      <c r="O25" s="112"/>
      <c r="P25" s="113"/>
      <c r="Q25" s="112"/>
      <c r="R25" s="55"/>
      <c r="S25" s="91"/>
    </row>
    <row r="26" s="2" customFormat="1" customHeight="1" spans="1:19">
      <c r="A26" s="96"/>
      <c r="B26" s="91"/>
      <c r="C26" s="91"/>
      <c r="D26" s="91"/>
      <c r="E26" s="91"/>
      <c r="F26" s="91"/>
      <c r="G26" s="91"/>
      <c r="H26" s="94"/>
      <c r="I26" s="33"/>
      <c r="J26" s="33"/>
      <c r="K26" s="111"/>
      <c r="L26" s="91"/>
      <c r="M26" s="109"/>
      <c r="N26" s="109"/>
      <c r="O26" s="112"/>
      <c r="P26" s="113"/>
      <c r="Q26" s="112"/>
      <c r="R26" s="55"/>
      <c r="S26" s="91"/>
    </row>
    <row r="27" s="2" customFormat="1" customHeight="1" spans="1:19">
      <c r="A27" s="96"/>
      <c r="B27" s="91"/>
      <c r="C27" s="91"/>
      <c r="D27" s="91"/>
      <c r="E27" s="91"/>
      <c r="F27" s="91"/>
      <c r="G27" s="91"/>
      <c r="H27" s="94"/>
      <c r="I27" s="33"/>
      <c r="J27" s="33"/>
      <c r="K27" s="111"/>
      <c r="L27" s="91"/>
      <c r="M27" s="109"/>
      <c r="N27" s="109"/>
      <c r="O27" s="112"/>
      <c r="P27" s="113"/>
      <c r="Q27" s="112"/>
      <c r="R27" s="55"/>
      <c r="S27" s="91"/>
    </row>
    <row r="28" s="2" customFormat="1" customHeight="1" spans="1:19">
      <c r="A28" s="96"/>
      <c r="B28" s="91"/>
      <c r="C28" s="91"/>
      <c r="D28" s="91"/>
      <c r="E28" s="91"/>
      <c r="F28" s="91"/>
      <c r="G28" s="91"/>
      <c r="H28" s="94"/>
      <c r="I28" s="33"/>
      <c r="J28" s="33"/>
      <c r="K28" s="111"/>
      <c r="L28" s="91"/>
      <c r="M28" s="109"/>
      <c r="N28" s="109"/>
      <c r="O28" s="112"/>
      <c r="P28" s="113"/>
      <c r="Q28" s="112"/>
      <c r="R28" s="55"/>
      <c r="S28" s="91"/>
    </row>
    <row r="29" s="2" customFormat="1" customHeight="1" spans="1:19">
      <c r="A29" s="97" t="s">
        <v>134</v>
      </c>
      <c r="B29" s="98"/>
      <c r="C29" s="98"/>
      <c r="D29" s="98"/>
      <c r="E29" s="98"/>
      <c r="F29" s="98"/>
      <c r="G29" s="99"/>
      <c r="H29" s="100"/>
      <c r="I29" s="114"/>
      <c r="J29" s="114"/>
      <c r="K29" s="114"/>
      <c r="L29" s="91"/>
      <c r="M29" s="115">
        <f>SUM(M6:M28)</f>
        <v>6192379.53</v>
      </c>
      <c r="N29" s="115">
        <f>SUM(N6:N28)</f>
        <v>2140437.76</v>
      </c>
      <c r="O29" s="76">
        <f>SUM(O6:O28)</f>
        <v>6364000</v>
      </c>
      <c r="P29" s="77"/>
      <c r="Q29" s="76">
        <f>SUM(Q6:Q28)</f>
        <v>389100</v>
      </c>
      <c r="R29" s="118">
        <f>IF(OR(N29=0,$Q$29=0),"",(Q29-N29)/ABS(N29)*100)</f>
        <v>-81.821475621884</v>
      </c>
      <c r="S29" s="99"/>
    </row>
    <row r="30" s="2" customFormat="1" customHeight="1" spans="1:19">
      <c r="A30" s="101" t="s">
        <v>135</v>
      </c>
      <c r="B30" s="102"/>
      <c r="C30" s="102"/>
      <c r="D30" s="102"/>
      <c r="E30" s="102"/>
      <c r="F30" s="102"/>
      <c r="G30" s="99"/>
      <c r="H30" s="100"/>
      <c r="I30" s="114"/>
      <c r="J30" s="114"/>
      <c r="K30" s="114"/>
      <c r="L30" s="65"/>
      <c r="M30" s="115"/>
      <c r="N30" s="115"/>
      <c r="O30" s="76"/>
      <c r="P30" s="77"/>
      <c r="Q30" s="76"/>
      <c r="R30" s="118" t="str">
        <f>IF(OR(N30=0,$Q$29=0),"",(Q30-N30)/ABS(N30)*100)</f>
        <v/>
      </c>
      <c r="S30" s="99"/>
    </row>
    <row r="31" s="2" customFormat="1" customHeight="1" spans="1:19">
      <c r="A31" s="97" t="s">
        <v>136</v>
      </c>
      <c r="B31" s="98"/>
      <c r="C31" s="98"/>
      <c r="D31" s="98"/>
      <c r="E31" s="98"/>
      <c r="F31" s="98"/>
      <c r="G31" s="103"/>
      <c r="H31" s="104"/>
      <c r="I31" s="69"/>
      <c r="J31" s="69"/>
      <c r="K31" s="69"/>
      <c r="L31" s="103"/>
      <c r="M31" s="116">
        <f>M29-M30</f>
        <v>6192379.53</v>
      </c>
      <c r="N31" s="116">
        <f>N29-N30</f>
        <v>2140437.76</v>
      </c>
      <c r="O31" s="76">
        <f>O29-O30</f>
        <v>6364000</v>
      </c>
      <c r="P31" s="77"/>
      <c r="Q31" s="76">
        <f>Q29-Q30</f>
        <v>389100</v>
      </c>
      <c r="R31" s="118">
        <f>IF(OR(N31=0,$Q$29=0),"",(Q31-N31)/ABS(N31)*100)</f>
        <v>-81.821475621884</v>
      </c>
      <c r="S31" s="119"/>
    </row>
  </sheetData>
  <mergeCells count="14">
    <mergeCell ref="A2:S2"/>
    <mergeCell ref="A3:S3"/>
    <mergeCell ref="O6:Q6"/>
    <mergeCell ref="A29:E29"/>
    <mergeCell ref="A30:E30"/>
    <mergeCell ref="A31:E31"/>
    <mergeCell ref="A6:A7"/>
    <mergeCell ref="B6:B7"/>
    <mergeCell ref="C6:C7"/>
    <mergeCell ref="D6:D7"/>
    <mergeCell ref="E6:E7"/>
    <mergeCell ref="H6:H7"/>
    <mergeCell ref="R6:R7"/>
    <mergeCell ref="S6:S7"/>
  </mergeCells>
  <conditionalFormatting sqref="R8:R31">
    <cfRule type="expression" dxfId="2" priority="3" stopIfTrue="1">
      <formula>R8=0</formula>
    </cfRule>
  </conditionalFormatting>
  <conditionalFormatting sqref="O29:Q31">
    <cfRule type="cellIs" dxfId="3" priority="1" stopIfTrue="1" operator="equal">
      <formula>0</formula>
    </cfRule>
  </conditionalFormatting>
  <dataValidations count="2">
    <dataValidation allowBlank="1" showInputMessage="1" showErrorMessage="1" sqref="K14 K8:K10"/>
    <dataValidation allowBlank="1" showInputMessage="1" showErrorMessage="1" error="您输入的日期有误" prompt="请以2007-3-3方式输入" sqref="I6:J7"/>
  </dataValidations>
  <hyperlinks>
    <hyperlink ref="A1" location="固定资产汇总表!R1C1" display="返回"/>
    <hyperlink ref="B1" location="索引!A1" display="返回索引"/>
  </hyperlinks>
  <printOptions horizontalCentered="1"/>
  <pageMargins left="0.393700787401575" right="0.393700787401575" top="0.62992125984252" bottom="0.78740157480315" header="0.708661417322835" footer="0.433070866141732"/>
  <pageSetup paperSize="9" scale="90" orientation="landscape"/>
  <headerFooter alignWithMargins="0">
    <oddFooter>&amp;L&amp;9被评估单位填表人：文艳青
填表日期：&amp;"Arial Narrow,常规"2023&amp;"宋体,常规"年&amp;"Arial Narrow,常规" 2&amp;"宋体,常规"月&amp;"Arial Narrow,常规" 8&amp;"宋体,常规"日&amp;C&amp;9评估人员：吉勇&amp;"Arial Narrow,常规"   &amp;"宋体,常规"强万红
&amp;R&amp;9共&amp;"Arial Narrow,常规"&amp;N&amp;"宋体,常规"页，第&amp;"Arial Narrow,常规"&amp;P&amp;"宋体,常规"页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R389"/>
  <sheetViews>
    <sheetView topLeftCell="A354" workbookViewId="0">
      <selection activeCell="P4" sqref="P$1:P$1048576"/>
    </sheetView>
  </sheetViews>
  <sheetFormatPr defaultColWidth="9" defaultRowHeight="15" customHeight="1"/>
  <cols>
    <col min="1" max="1" width="3.83333333333333" style="5" customWidth="1"/>
    <col min="2" max="2" width="9.6" style="2" customWidth="1"/>
    <col min="3" max="3" width="11.625" style="6" customWidth="1"/>
    <col min="4" max="4" width="11.625" style="2" customWidth="1"/>
    <col min="5" max="5" width="11.625" style="6" customWidth="1"/>
    <col min="6" max="6" width="4.5" style="6" customWidth="1"/>
    <col min="7" max="7" width="4.75" style="6" customWidth="1"/>
    <col min="8" max="8" width="8.875" style="7" customWidth="1"/>
    <col min="9" max="9" width="9.125" style="7" customWidth="1"/>
    <col min="10" max="10" width="13.5" style="7" customWidth="1"/>
    <col min="11" max="11" width="3.88333333333333" style="7" customWidth="1"/>
    <col min="12" max="12" width="12.5" style="6" customWidth="1"/>
    <col min="13" max="13" width="10.25" style="8" customWidth="1"/>
    <col min="14" max="14" width="11.375" style="6" customWidth="1"/>
    <col min="15" max="15" width="5.75" style="9" customWidth="1"/>
    <col min="16" max="16" width="11.5" style="6" customWidth="1"/>
    <col min="17" max="17" width="6" style="10" customWidth="1"/>
    <col min="18" max="18" width="8.75" style="6" customWidth="1"/>
    <col min="19" max="16384" width="9" style="6"/>
  </cols>
  <sheetData>
    <row r="1" ht="11.25" customHeight="1" spans="1:2">
      <c r="A1" s="11" t="s">
        <v>0</v>
      </c>
      <c r="B1" s="12" t="s">
        <v>1</v>
      </c>
    </row>
    <row r="2" s="1" customFormat="1" ht="30" customHeight="1" spans="1:18">
      <c r="A2" s="13" t="s">
        <v>137</v>
      </c>
      <c r="B2" s="13"/>
      <c r="C2" s="13"/>
      <c r="D2" s="13"/>
      <c r="E2" s="13"/>
      <c r="F2" s="13"/>
      <c r="G2" s="13"/>
      <c r="H2" s="14"/>
      <c r="I2" s="14"/>
      <c r="J2" s="14"/>
      <c r="K2" s="14"/>
      <c r="L2" s="13"/>
      <c r="M2" s="13"/>
      <c r="N2" s="13"/>
      <c r="O2" s="13"/>
      <c r="P2" s="13"/>
      <c r="Q2" s="13"/>
      <c r="R2" s="13"/>
    </row>
    <row r="3" s="2" customFormat="1" ht="12.75" spans="1:18">
      <c r="A3" s="5" t="str">
        <f>[1]说明!C27</f>
        <v>评估基准日：2023年1月31日</v>
      </c>
      <c r="B3" s="5"/>
      <c r="C3" s="5"/>
      <c r="D3" s="5"/>
      <c r="E3" s="5"/>
      <c r="F3" s="5"/>
      <c r="G3" s="5"/>
      <c r="H3" s="15"/>
      <c r="I3" s="15"/>
      <c r="J3" s="15"/>
      <c r="K3" s="15"/>
      <c r="L3" s="5"/>
      <c r="M3" s="5"/>
      <c r="N3" s="5"/>
      <c r="O3" s="5"/>
      <c r="P3" s="5"/>
      <c r="Q3" s="5"/>
      <c r="R3" s="5"/>
    </row>
    <row r="4" s="2" customFormat="1" ht="12" customHeight="1" spans="1:18">
      <c r="A4" s="16"/>
      <c r="B4" s="17"/>
      <c r="C4" s="17"/>
      <c r="D4" s="17"/>
      <c r="E4" s="17"/>
      <c r="F4" s="17"/>
      <c r="G4" s="17"/>
      <c r="H4" s="18"/>
      <c r="I4" s="18"/>
      <c r="J4" s="18"/>
      <c r="K4" s="18"/>
      <c r="L4" s="17"/>
      <c r="M4" s="17"/>
      <c r="N4" s="17"/>
      <c r="O4" s="5"/>
      <c r="P4" s="17"/>
      <c r="Q4" s="50"/>
      <c r="R4" s="51" t="s">
        <v>138</v>
      </c>
    </row>
    <row r="5" s="2" customFormat="1" ht="12" customHeight="1" spans="1:18">
      <c r="A5" s="19" t="str">
        <f>[1]说明!C3&amp;[1]说明!E3</f>
        <v>产权持有单位名称： 青海盐湖海润酒店管理有限公司</v>
      </c>
      <c r="B5" s="19"/>
      <c r="C5" s="19"/>
      <c r="D5" s="19"/>
      <c r="E5" s="19"/>
      <c r="F5" s="19"/>
      <c r="G5" s="19"/>
      <c r="H5" s="20"/>
      <c r="I5" s="20"/>
      <c r="J5" s="36"/>
      <c r="K5" s="36"/>
      <c r="O5" s="5"/>
      <c r="Q5" s="52"/>
      <c r="R5" s="53" t="s">
        <v>99</v>
      </c>
    </row>
    <row r="6" s="3" customFormat="1" customHeight="1" spans="1:18">
      <c r="A6" s="21" t="s">
        <v>5</v>
      </c>
      <c r="B6" s="22" t="s">
        <v>100</v>
      </c>
      <c r="C6" s="22" t="s">
        <v>101</v>
      </c>
      <c r="D6" s="23" t="s">
        <v>39</v>
      </c>
      <c r="E6" s="22" t="s">
        <v>102</v>
      </c>
      <c r="F6" s="23" t="s">
        <v>40</v>
      </c>
      <c r="G6" s="23" t="s">
        <v>48</v>
      </c>
      <c r="H6" s="24" t="s">
        <v>139</v>
      </c>
      <c r="I6" s="24" t="s">
        <v>140</v>
      </c>
      <c r="J6" s="37" t="s">
        <v>42</v>
      </c>
      <c r="K6" s="38" t="s">
        <v>106</v>
      </c>
      <c r="L6" s="39" t="s">
        <v>7</v>
      </c>
      <c r="M6" s="39"/>
      <c r="N6" s="22" t="s">
        <v>9</v>
      </c>
      <c r="O6" s="22"/>
      <c r="P6" s="22"/>
      <c r="Q6" s="54" t="s">
        <v>43</v>
      </c>
      <c r="R6" s="22" t="s">
        <v>44</v>
      </c>
    </row>
    <row r="7" s="3" customFormat="1" customHeight="1" spans="1:18">
      <c r="A7" s="21"/>
      <c r="B7" s="22"/>
      <c r="C7" s="22"/>
      <c r="D7" s="25"/>
      <c r="E7" s="22"/>
      <c r="F7" s="25" t="s">
        <v>45</v>
      </c>
      <c r="G7" s="25"/>
      <c r="H7" s="24"/>
      <c r="I7" s="24"/>
      <c r="J7" s="40" t="s">
        <v>47</v>
      </c>
      <c r="K7" s="41" t="s">
        <v>109</v>
      </c>
      <c r="L7" s="22" t="s">
        <v>12</v>
      </c>
      <c r="M7" s="22" t="s">
        <v>13</v>
      </c>
      <c r="N7" s="22" t="s">
        <v>12</v>
      </c>
      <c r="O7" s="42" t="s">
        <v>110</v>
      </c>
      <c r="P7" s="22" t="s">
        <v>13</v>
      </c>
      <c r="Q7" s="54"/>
      <c r="R7" s="22"/>
    </row>
    <row r="8" s="4" customFormat="1" customHeight="1" spans="1:18">
      <c r="A8" s="26">
        <f>ROW()-7</f>
        <v>1</v>
      </c>
      <c r="B8" s="27" t="s">
        <v>141</v>
      </c>
      <c r="C8" s="28" t="s">
        <v>142</v>
      </c>
      <c r="D8" s="29" t="s">
        <v>143</v>
      </c>
      <c r="E8" s="30"/>
      <c r="F8" s="31" t="s">
        <v>80</v>
      </c>
      <c r="G8" s="32">
        <v>1</v>
      </c>
      <c r="H8" s="33" t="s">
        <v>144</v>
      </c>
      <c r="I8" s="33" t="s">
        <v>144</v>
      </c>
      <c r="J8" s="43" t="s">
        <v>145</v>
      </c>
      <c r="K8" s="44" t="s">
        <v>118</v>
      </c>
      <c r="L8" s="45">
        <v>4350</v>
      </c>
      <c r="M8" s="46">
        <v>130.5</v>
      </c>
      <c r="N8" s="47">
        <v>50</v>
      </c>
      <c r="O8" s="48"/>
      <c r="P8" s="47">
        <v>50</v>
      </c>
      <c r="Q8" s="55"/>
      <c r="R8" s="56" t="s">
        <v>146</v>
      </c>
    </row>
    <row r="9" s="4" customFormat="1" customHeight="1" spans="1:18">
      <c r="A9" s="26">
        <f t="shared" ref="A9:A72" si="0">ROW()-7</f>
        <v>2</v>
      </c>
      <c r="B9" s="27" t="s">
        <v>147</v>
      </c>
      <c r="C9" s="28" t="s">
        <v>142</v>
      </c>
      <c r="D9" s="29" t="s">
        <v>143</v>
      </c>
      <c r="E9" s="30"/>
      <c r="F9" s="31" t="s">
        <v>80</v>
      </c>
      <c r="G9" s="32">
        <v>1</v>
      </c>
      <c r="H9" s="33" t="s">
        <v>148</v>
      </c>
      <c r="I9" s="33" t="s">
        <v>148</v>
      </c>
      <c r="J9" s="49" t="s">
        <v>57</v>
      </c>
      <c r="K9" s="44" t="s">
        <v>118</v>
      </c>
      <c r="L9" s="45">
        <v>4350</v>
      </c>
      <c r="M9" s="46">
        <v>130.5</v>
      </c>
      <c r="N9" s="47">
        <v>50</v>
      </c>
      <c r="O9" s="48"/>
      <c r="P9" s="47">
        <v>50</v>
      </c>
      <c r="Q9" s="55"/>
      <c r="R9" s="56" t="s">
        <v>146</v>
      </c>
    </row>
    <row r="10" s="4" customFormat="1" customHeight="1" spans="1:18">
      <c r="A10" s="26">
        <f t="shared" si="0"/>
        <v>3</v>
      </c>
      <c r="B10" s="27" t="s">
        <v>149</v>
      </c>
      <c r="C10" s="28" t="s">
        <v>142</v>
      </c>
      <c r="D10" s="29" t="s">
        <v>150</v>
      </c>
      <c r="E10" s="30"/>
      <c r="F10" s="31" t="s">
        <v>80</v>
      </c>
      <c r="G10" s="32">
        <v>1</v>
      </c>
      <c r="H10" s="33" t="s">
        <v>144</v>
      </c>
      <c r="I10" s="33" t="s">
        <v>144</v>
      </c>
      <c r="J10" s="49" t="s">
        <v>57</v>
      </c>
      <c r="K10" s="44" t="s">
        <v>118</v>
      </c>
      <c r="L10" s="45">
        <v>5180</v>
      </c>
      <c r="M10" s="46">
        <v>155.4</v>
      </c>
      <c r="N10" s="47">
        <v>50</v>
      </c>
      <c r="O10" s="48"/>
      <c r="P10" s="47">
        <v>50</v>
      </c>
      <c r="Q10" s="55"/>
      <c r="R10" s="56" t="s">
        <v>146</v>
      </c>
    </row>
    <row r="11" s="4" customFormat="1" customHeight="1" spans="1:18">
      <c r="A11" s="26">
        <f t="shared" si="0"/>
        <v>4</v>
      </c>
      <c r="B11" s="27" t="s">
        <v>151</v>
      </c>
      <c r="C11" s="28" t="s">
        <v>142</v>
      </c>
      <c r="D11" s="29" t="s">
        <v>143</v>
      </c>
      <c r="E11" s="30"/>
      <c r="F11" s="31" t="s">
        <v>80</v>
      </c>
      <c r="G11" s="32">
        <v>1</v>
      </c>
      <c r="H11" s="33" t="s">
        <v>144</v>
      </c>
      <c r="I11" s="33" t="s">
        <v>144</v>
      </c>
      <c r="J11" s="43" t="s">
        <v>145</v>
      </c>
      <c r="K11" s="44" t="s">
        <v>118</v>
      </c>
      <c r="L11" s="45">
        <v>4350</v>
      </c>
      <c r="M11" s="46">
        <v>130.5</v>
      </c>
      <c r="N11" s="47">
        <v>50</v>
      </c>
      <c r="O11" s="48"/>
      <c r="P11" s="47">
        <v>50</v>
      </c>
      <c r="Q11" s="55"/>
      <c r="R11" s="56" t="s">
        <v>146</v>
      </c>
    </row>
    <row r="12" s="4" customFormat="1" customHeight="1" spans="1:18">
      <c r="A12" s="26">
        <f t="shared" si="0"/>
        <v>5</v>
      </c>
      <c r="B12" s="27" t="s">
        <v>152</v>
      </c>
      <c r="C12" s="28" t="s">
        <v>142</v>
      </c>
      <c r="D12" s="29" t="s">
        <v>143</v>
      </c>
      <c r="E12" s="30"/>
      <c r="F12" s="31" t="s">
        <v>80</v>
      </c>
      <c r="G12" s="32">
        <v>1</v>
      </c>
      <c r="H12" s="33" t="s">
        <v>144</v>
      </c>
      <c r="I12" s="33" t="s">
        <v>144</v>
      </c>
      <c r="J12" s="49" t="s">
        <v>153</v>
      </c>
      <c r="K12" s="44" t="s">
        <v>118</v>
      </c>
      <c r="L12" s="45">
        <v>4350</v>
      </c>
      <c r="M12" s="46">
        <v>130.5</v>
      </c>
      <c r="N12" s="47">
        <v>50</v>
      </c>
      <c r="O12" s="48"/>
      <c r="P12" s="47">
        <v>50</v>
      </c>
      <c r="Q12" s="55"/>
      <c r="R12" s="56" t="s">
        <v>146</v>
      </c>
    </row>
    <row r="13" s="4" customFormat="1" customHeight="1" spans="1:18">
      <c r="A13" s="26">
        <f t="shared" si="0"/>
        <v>6</v>
      </c>
      <c r="B13" s="27" t="s">
        <v>154</v>
      </c>
      <c r="C13" s="28" t="s">
        <v>142</v>
      </c>
      <c r="D13" s="29" t="s">
        <v>143</v>
      </c>
      <c r="E13" s="30"/>
      <c r="F13" s="31" t="s">
        <v>80</v>
      </c>
      <c r="G13" s="32">
        <v>1</v>
      </c>
      <c r="H13" s="33" t="s">
        <v>144</v>
      </c>
      <c r="I13" s="33" t="s">
        <v>144</v>
      </c>
      <c r="J13" s="43" t="s">
        <v>155</v>
      </c>
      <c r="K13" s="44" t="s">
        <v>118</v>
      </c>
      <c r="L13" s="45">
        <v>4350</v>
      </c>
      <c r="M13" s="46">
        <v>130.5</v>
      </c>
      <c r="N13" s="47">
        <v>50</v>
      </c>
      <c r="O13" s="48"/>
      <c r="P13" s="47">
        <v>50</v>
      </c>
      <c r="Q13" s="55"/>
      <c r="R13" s="56" t="s">
        <v>146</v>
      </c>
    </row>
    <row r="14" s="4" customFormat="1" customHeight="1" spans="1:18">
      <c r="A14" s="26">
        <f t="shared" si="0"/>
        <v>7</v>
      </c>
      <c r="B14" s="27" t="s">
        <v>156</v>
      </c>
      <c r="C14" s="28" t="s">
        <v>142</v>
      </c>
      <c r="D14" s="29" t="s">
        <v>143</v>
      </c>
      <c r="E14" s="30"/>
      <c r="F14" s="31" t="s">
        <v>80</v>
      </c>
      <c r="G14" s="32">
        <v>1</v>
      </c>
      <c r="H14" s="33" t="s">
        <v>144</v>
      </c>
      <c r="I14" s="33" t="s">
        <v>144</v>
      </c>
      <c r="J14" s="43" t="s">
        <v>157</v>
      </c>
      <c r="K14" s="44" t="s">
        <v>118</v>
      </c>
      <c r="L14" s="45">
        <v>4350</v>
      </c>
      <c r="M14" s="46">
        <v>130.5</v>
      </c>
      <c r="N14" s="47">
        <v>50</v>
      </c>
      <c r="O14" s="48"/>
      <c r="P14" s="47">
        <v>50</v>
      </c>
      <c r="Q14" s="55"/>
      <c r="R14" s="56" t="s">
        <v>146</v>
      </c>
    </row>
    <row r="15" s="4" customFormat="1" customHeight="1" spans="1:18">
      <c r="A15" s="26">
        <f t="shared" si="0"/>
        <v>8</v>
      </c>
      <c r="B15" s="27" t="s">
        <v>158</v>
      </c>
      <c r="C15" s="28" t="s">
        <v>142</v>
      </c>
      <c r="D15" s="29" t="s">
        <v>143</v>
      </c>
      <c r="E15" s="30"/>
      <c r="F15" s="31" t="s">
        <v>80</v>
      </c>
      <c r="G15" s="32">
        <v>1</v>
      </c>
      <c r="H15" s="33" t="s">
        <v>144</v>
      </c>
      <c r="I15" s="33" t="s">
        <v>144</v>
      </c>
      <c r="J15" s="49" t="s">
        <v>57</v>
      </c>
      <c r="K15" s="44" t="s">
        <v>118</v>
      </c>
      <c r="L15" s="45">
        <v>4350</v>
      </c>
      <c r="M15" s="46">
        <v>130.5</v>
      </c>
      <c r="N15" s="47">
        <v>50</v>
      </c>
      <c r="O15" s="48"/>
      <c r="P15" s="47">
        <v>50</v>
      </c>
      <c r="Q15" s="55"/>
      <c r="R15" s="56" t="s">
        <v>146</v>
      </c>
    </row>
    <row r="16" s="4" customFormat="1" customHeight="1" spans="1:18">
      <c r="A16" s="26">
        <f t="shared" si="0"/>
        <v>9</v>
      </c>
      <c r="B16" s="27" t="s">
        <v>159</v>
      </c>
      <c r="C16" s="28" t="s">
        <v>142</v>
      </c>
      <c r="D16" s="29" t="s">
        <v>143</v>
      </c>
      <c r="E16" s="30"/>
      <c r="F16" s="31" t="s">
        <v>80</v>
      </c>
      <c r="G16" s="32">
        <v>1</v>
      </c>
      <c r="H16" s="33" t="s">
        <v>144</v>
      </c>
      <c r="I16" s="33" t="s">
        <v>144</v>
      </c>
      <c r="J16" s="49" t="s">
        <v>57</v>
      </c>
      <c r="K16" s="44" t="s">
        <v>118</v>
      </c>
      <c r="L16" s="45">
        <v>4350</v>
      </c>
      <c r="M16" s="46">
        <v>130.5</v>
      </c>
      <c r="N16" s="47">
        <v>50</v>
      </c>
      <c r="O16" s="48"/>
      <c r="P16" s="47">
        <v>50</v>
      </c>
      <c r="Q16" s="55"/>
      <c r="R16" s="56" t="s">
        <v>146</v>
      </c>
    </row>
    <row r="17" s="4" customFormat="1" customHeight="1" spans="1:18">
      <c r="A17" s="26">
        <f t="shared" si="0"/>
        <v>10</v>
      </c>
      <c r="B17" s="27" t="s">
        <v>160</v>
      </c>
      <c r="C17" s="28" t="s">
        <v>142</v>
      </c>
      <c r="D17" s="29" t="s">
        <v>143</v>
      </c>
      <c r="E17" s="30"/>
      <c r="F17" s="31" t="s">
        <v>80</v>
      </c>
      <c r="G17" s="32">
        <v>1</v>
      </c>
      <c r="H17" s="33" t="s">
        <v>144</v>
      </c>
      <c r="I17" s="33" t="s">
        <v>144</v>
      </c>
      <c r="J17" s="49" t="s">
        <v>57</v>
      </c>
      <c r="K17" s="44" t="s">
        <v>118</v>
      </c>
      <c r="L17" s="45">
        <v>4350</v>
      </c>
      <c r="M17" s="46">
        <v>130.5</v>
      </c>
      <c r="N17" s="47">
        <v>50</v>
      </c>
      <c r="O17" s="48"/>
      <c r="P17" s="47">
        <v>50</v>
      </c>
      <c r="Q17" s="55"/>
      <c r="R17" s="56" t="s">
        <v>146</v>
      </c>
    </row>
    <row r="18" s="4" customFormat="1" customHeight="1" spans="1:18">
      <c r="A18" s="26">
        <f t="shared" si="0"/>
        <v>11</v>
      </c>
      <c r="B18" s="27" t="s">
        <v>161</v>
      </c>
      <c r="C18" s="28" t="s">
        <v>142</v>
      </c>
      <c r="D18" s="29" t="s">
        <v>143</v>
      </c>
      <c r="E18" s="30"/>
      <c r="F18" s="31" t="s">
        <v>80</v>
      </c>
      <c r="G18" s="32">
        <v>1</v>
      </c>
      <c r="H18" s="33" t="s">
        <v>144</v>
      </c>
      <c r="I18" s="33" t="s">
        <v>144</v>
      </c>
      <c r="J18" s="43" t="s">
        <v>157</v>
      </c>
      <c r="K18" s="44" t="s">
        <v>118</v>
      </c>
      <c r="L18" s="45">
        <v>4350</v>
      </c>
      <c r="M18" s="46">
        <v>130.5</v>
      </c>
      <c r="N18" s="47">
        <v>50</v>
      </c>
      <c r="O18" s="48"/>
      <c r="P18" s="47">
        <v>50</v>
      </c>
      <c r="Q18" s="55"/>
      <c r="R18" s="56" t="s">
        <v>146</v>
      </c>
    </row>
    <row r="19" s="4" customFormat="1" customHeight="1" spans="1:18">
      <c r="A19" s="26">
        <f t="shared" si="0"/>
        <v>12</v>
      </c>
      <c r="B19" s="27" t="s">
        <v>162</v>
      </c>
      <c r="C19" s="28" t="s">
        <v>142</v>
      </c>
      <c r="D19" s="29" t="s">
        <v>143</v>
      </c>
      <c r="E19" s="30"/>
      <c r="F19" s="31" t="s">
        <v>80</v>
      </c>
      <c r="G19" s="32">
        <v>1</v>
      </c>
      <c r="H19" s="33" t="s">
        <v>144</v>
      </c>
      <c r="I19" s="33" t="s">
        <v>144</v>
      </c>
      <c r="J19" s="43" t="s">
        <v>155</v>
      </c>
      <c r="K19" s="44" t="s">
        <v>118</v>
      </c>
      <c r="L19" s="45">
        <v>4350</v>
      </c>
      <c r="M19" s="46">
        <v>130.5</v>
      </c>
      <c r="N19" s="47">
        <v>50</v>
      </c>
      <c r="O19" s="48"/>
      <c r="P19" s="47">
        <v>50</v>
      </c>
      <c r="Q19" s="55"/>
      <c r="R19" s="56" t="s">
        <v>146</v>
      </c>
    </row>
    <row r="20" s="4" customFormat="1" customHeight="1" spans="1:18">
      <c r="A20" s="26">
        <f t="shared" si="0"/>
        <v>13</v>
      </c>
      <c r="B20" s="27" t="s">
        <v>163</v>
      </c>
      <c r="C20" s="28" t="s">
        <v>142</v>
      </c>
      <c r="D20" s="29" t="s">
        <v>143</v>
      </c>
      <c r="E20" s="30"/>
      <c r="F20" s="31" t="s">
        <v>80</v>
      </c>
      <c r="G20" s="32">
        <v>1</v>
      </c>
      <c r="H20" s="33" t="s">
        <v>144</v>
      </c>
      <c r="I20" s="33" t="s">
        <v>144</v>
      </c>
      <c r="J20" s="43" t="s">
        <v>155</v>
      </c>
      <c r="K20" s="44" t="s">
        <v>118</v>
      </c>
      <c r="L20" s="45">
        <v>4350</v>
      </c>
      <c r="M20" s="46">
        <v>130.5</v>
      </c>
      <c r="N20" s="47">
        <v>50</v>
      </c>
      <c r="O20" s="48"/>
      <c r="P20" s="47">
        <v>50</v>
      </c>
      <c r="Q20" s="55"/>
      <c r="R20" s="56" t="s">
        <v>146</v>
      </c>
    </row>
    <row r="21" s="4" customFormat="1" customHeight="1" spans="1:18">
      <c r="A21" s="26">
        <f t="shared" si="0"/>
        <v>14</v>
      </c>
      <c r="B21" s="27" t="s">
        <v>164</v>
      </c>
      <c r="C21" s="28" t="s">
        <v>165</v>
      </c>
      <c r="D21" s="29" t="s">
        <v>166</v>
      </c>
      <c r="E21" s="34" t="s">
        <v>167</v>
      </c>
      <c r="F21" s="31" t="s">
        <v>80</v>
      </c>
      <c r="G21" s="32">
        <v>1</v>
      </c>
      <c r="H21" s="33" t="s">
        <v>144</v>
      </c>
      <c r="I21" s="33" t="s">
        <v>144</v>
      </c>
      <c r="J21" s="43" t="s">
        <v>168</v>
      </c>
      <c r="K21" s="44" t="s">
        <v>118</v>
      </c>
      <c r="L21" s="45">
        <v>1200</v>
      </c>
      <c r="M21" s="46">
        <v>36</v>
      </c>
      <c r="N21" s="47">
        <v>50</v>
      </c>
      <c r="O21" s="48"/>
      <c r="P21" s="47">
        <v>50</v>
      </c>
      <c r="Q21" s="55"/>
      <c r="R21" s="56" t="s">
        <v>146</v>
      </c>
    </row>
    <row r="22" s="4" customFormat="1" customHeight="1" spans="1:18">
      <c r="A22" s="26">
        <f t="shared" si="0"/>
        <v>15</v>
      </c>
      <c r="B22" s="27" t="s">
        <v>169</v>
      </c>
      <c r="C22" s="28" t="s">
        <v>165</v>
      </c>
      <c r="D22" s="29" t="s">
        <v>166</v>
      </c>
      <c r="E22" s="34" t="s">
        <v>167</v>
      </c>
      <c r="F22" s="31" t="s">
        <v>80</v>
      </c>
      <c r="G22" s="32">
        <v>1</v>
      </c>
      <c r="H22" s="33" t="s">
        <v>144</v>
      </c>
      <c r="I22" s="33" t="s">
        <v>144</v>
      </c>
      <c r="J22" s="43" t="s">
        <v>170</v>
      </c>
      <c r="K22" s="44" t="s">
        <v>118</v>
      </c>
      <c r="L22" s="45">
        <v>1200</v>
      </c>
      <c r="M22" s="46">
        <v>36</v>
      </c>
      <c r="N22" s="47">
        <v>50</v>
      </c>
      <c r="O22" s="48"/>
      <c r="P22" s="47">
        <v>50</v>
      </c>
      <c r="Q22" s="55"/>
      <c r="R22" s="56" t="s">
        <v>146</v>
      </c>
    </row>
    <row r="23" s="4" customFormat="1" customHeight="1" spans="1:18">
      <c r="A23" s="26">
        <f t="shared" si="0"/>
        <v>16</v>
      </c>
      <c r="B23" s="27" t="s">
        <v>171</v>
      </c>
      <c r="C23" s="28" t="s">
        <v>172</v>
      </c>
      <c r="D23" s="29" t="s">
        <v>173</v>
      </c>
      <c r="E23" s="34" t="s">
        <v>174</v>
      </c>
      <c r="F23" s="31" t="s">
        <v>80</v>
      </c>
      <c r="G23" s="32">
        <v>1</v>
      </c>
      <c r="H23" s="33" t="s">
        <v>144</v>
      </c>
      <c r="I23" s="33" t="s">
        <v>144</v>
      </c>
      <c r="J23" s="43" t="s">
        <v>170</v>
      </c>
      <c r="K23" s="44" t="s">
        <v>118</v>
      </c>
      <c r="L23" s="45">
        <v>1200</v>
      </c>
      <c r="M23" s="46">
        <v>36</v>
      </c>
      <c r="N23" s="47">
        <v>50</v>
      </c>
      <c r="O23" s="48"/>
      <c r="P23" s="47">
        <v>50</v>
      </c>
      <c r="Q23" s="55"/>
      <c r="R23" s="56" t="s">
        <v>146</v>
      </c>
    </row>
    <row r="24" s="4" customFormat="1" customHeight="1" spans="1:18">
      <c r="A24" s="26">
        <f t="shared" si="0"/>
        <v>17</v>
      </c>
      <c r="B24" s="27" t="s">
        <v>175</v>
      </c>
      <c r="C24" s="28" t="s">
        <v>172</v>
      </c>
      <c r="D24" s="29" t="s">
        <v>173</v>
      </c>
      <c r="E24" s="34" t="s">
        <v>174</v>
      </c>
      <c r="F24" s="31" t="s">
        <v>80</v>
      </c>
      <c r="G24" s="32">
        <v>1</v>
      </c>
      <c r="H24" s="33" t="s">
        <v>144</v>
      </c>
      <c r="I24" s="33" t="s">
        <v>144</v>
      </c>
      <c r="J24" s="43" t="s">
        <v>176</v>
      </c>
      <c r="K24" s="44" t="s">
        <v>118</v>
      </c>
      <c r="L24" s="45">
        <v>1200</v>
      </c>
      <c r="M24" s="46">
        <v>36</v>
      </c>
      <c r="N24" s="47">
        <v>50</v>
      </c>
      <c r="O24" s="48"/>
      <c r="P24" s="47">
        <v>50</v>
      </c>
      <c r="Q24" s="55"/>
      <c r="R24" s="56" t="s">
        <v>146</v>
      </c>
    </row>
    <row r="25" s="4" customFormat="1" customHeight="1" spans="1:18">
      <c r="A25" s="26">
        <f t="shared" si="0"/>
        <v>18</v>
      </c>
      <c r="B25" s="27" t="s">
        <v>177</v>
      </c>
      <c r="C25" s="28" t="s">
        <v>178</v>
      </c>
      <c r="D25" s="29" t="s">
        <v>179</v>
      </c>
      <c r="E25" s="34" t="s">
        <v>180</v>
      </c>
      <c r="F25" s="31" t="s">
        <v>80</v>
      </c>
      <c r="G25" s="32">
        <v>1</v>
      </c>
      <c r="H25" s="33" t="s">
        <v>181</v>
      </c>
      <c r="I25" s="33" t="s">
        <v>181</v>
      </c>
      <c r="J25" s="43"/>
      <c r="K25" s="44" t="s">
        <v>118</v>
      </c>
      <c r="L25" s="45">
        <v>15000</v>
      </c>
      <c r="M25" s="46">
        <v>450</v>
      </c>
      <c r="N25" s="47">
        <v>8900</v>
      </c>
      <c r="O25" s="48">
        <v>15</v>
      </c>
      <c r="P25" s="47">
        <v>1340</v>
      </c>
      <c r="Q25" s="55"/>
      <c r="R25" s="57"/>
    </row>
    <row r="26" s="4" customFormat="1" customHeight="1" spans="1:18">
      <c r="A26" s="26">
        <f t="shared" si="0"/>
        <v>19</v>
      </c>
      <c r="B26" s="27" t="s">
        <v>182</v>
      </c>
      <c r="C26" s="28" t="s">
        <v>183</v>
      </c>
      <c r="D26" s="29"/>
      <c r="E26" s="30"/>
      <c r="F26" s="31" t="s">
        <v>71</v>
      </c>
      <c r="G26" s="32">
        <v>1</v>
      </c>
      <c r="H26" s="33" t="s">
        <v>181</v>
      </c>
      <c r="I26" s="33" t="s">
        <v>181</v>
      </c>
      <c r="J26" s="43" t="s">
        <v>184</v>
      </c>
      <c r="K26" s="44" t="s">
        <v>118</v>
      </c>
      <c r="L26" s="45">
        <v>35000</v>
      </c>
      <c r="M26" s="46">
        <v>1050</v>
      </c>
      <c r="N26" s="47">
        <v>1470</v>
      </c>
      <c r="O26" s="48"/>
      <c r="P26" s="47">
        <v>1470</v>
      </c>
      <c r="Q26" s="55"/>
      <c r="R26" s="56" t="s">
        <v>146</v>
      </c>
    </row>
    <row r="27" s="4" customFormat="1" customHeight="1" spans="1:18">
      <c r="A27" s="26">
        <f t="shared" si="0"/>
        <v>20</v>
      </c>
      <c r="B27" s="27" t="s">
        <v>185</v>
      </c>
      <c r="C27" s="28" t="s">
        <v>186</v>
      </c>
      <c r="D27" s="29"/>
      <c r="E27" s="30"/>
      <c r="F27" s="31" t="s">
        <v>71</v>
      </c>
      <c r="G27" s="32">
        <v>1</v>
      </c>
      <c r="H27" s="33" t="s">
        <v>181</v>
      </c>
      <c r="I27" s="33" t="s">
        <v>181</v>
      </c>
      <c r="J27" s="43" t="s">
        <v>187</v>
      </c>
      <c r="K27" s="44" t="s">
        <v>118</v>
      </c>
      <c r="L27" s="45">
        <v>78000</v>
      </c>
      <c r="M27" s="46">
        <v>2340</v>
      </c>
      <c r="N27" s="47">
        <v>2360</v>
      </c>
      <c r="O27" s="48"/>
      <c r="P27" s="47">
        <v>2360</v>
      </c>
      <c r="Q27" s="55"/>
      <c r="R27" s="56" t="s">
        <v>146</v>
      </c>
    </row>
    <row r="28" s="4" customFormat="1" customHeight="1" spans="1:18">
      <c r="A28" s="26">
        <f t="shared" si="0"/>
        <v>21</v>
      </c>
      <c r="B28" s="27" t="s">
        <v>188</v>
      </c>
      <c r="C28" s="35" t="s">
        <v>189</v>
      </c>
      <c r="D28" s="29" t="s">
        <v>190</v>
      </c>
      <c r="E28" s="34" t="s">
        <v>191</v>
      </c>
      <c r="F28" s="31" t="s">
        <v>80</v>
      </c>
      <c r="G28" s="32">
        <v>1</v>
      </c>
      <c r="H28" s="33" t="s">
        <v>192</v>
      </c>
      <c r="I28" s="33" t="s">
        <v>192</v>
      </c>
      <c r="J28" s="43" t="s">
        <v>193</v>
      </c>
      <c r="K28" s="44" t="s">
        <v>118</v>
      </c>
      <c r="L28" s="45">
        <v>2510</v>
      </c>
      <c r="M28" s="46">
        <v>75.3</v>
      </c>
      <c r="N28" s="47">
        <v>1400</v>
      </c>
      <c r="O28" s="48">
        <v>15</v>
      </c>
      <c r="P28" s="47">
        <v>210</v>
      </c>
      <c r="Q28" s="55"/>
      <c r="R28" s="57"/>
    </row>
    <row r="29" s="4" customFormat="1" customHeight="1" spans="1:18">
      <c r="A29" s="26">
        <f t="shared" si="0"/>
        <v>22</v>
      </c>
      <c r="B29" s="27" t="s">
        <v>194</v>
      </c>
      <c r="C29" s="28" t="s">
        <v>189</v>
      </c>
      <c r="D29" s="29" t="s">
        <v>190</v>
      </c>
      <c r="E29" s="34" t="s">
        <v>191</v>
      </c>
      <c r="F29" s="31" t="s">
        <v>80</v>
      </c>
      <c r="G29" s="32">
        <v>1</v>
      </c>
      <c r="H29" s="33" t="s">
        <v>192</v>
      </c>
      <c r="I29" s="33" t="s">
        <v>192</v>
      </c>
      <c r="J29" s="43" t="s">
        <v>195</v>
      </c>
      <c r="K29" s="44" t="s">
        <v>118</v>
      </c>
      <c r="L29" s="45">
        <v>2510</v>
      </c>
      <c r="M29" s="46">
        <v>75.3</v>
      </c>
      <c r="N29" s="47">
        <v>1400</v>
      </c>
      <c r="O29" s="48">
        <v>15</v>
      </c>
      <c r="P29" s="47">
        <v>210</v>
      </c>
      <c r="Q29" s="55"/>
      <c r="R29" s="57"/>
    </row>
    <row r="30" s="4" customFormat="1" customHeight="1" spans="1:18">
      <c r="A30" s="26">
        <f t="shared" si="0"/>
        <v>23</v>
      </c>
      <c r="B30" s="27" t="s">
        <v>196</v>
      </c>
      <c r="C30" s="28" t="s">
        <v>189</v>
      </c>
      <c r="D30" s="29" t="s">
        <v>190</v>
      </c>
      <c r="E30" s="34" t="s">
        <v>191</v>
      </c>
      <c r="F30" s="31" t="s">
        <v>80</v>
      </c>
      <c r="G30" s="32">
        <v>1</v>
      </c>
      <c r="H30" s="33" t="s">
        <v>192</v>
      </c>
      <c r="I30" s="33" t="s">
        <v>192</v>
      </c>
      <c r="J30" s="43" t="s">
        <v>197</v>
      </c>
      <c r="K30" s="44" t="s">
        <v>118</v>
      </c>
      <c r="L30" s="45">
        <v>2510</v>
      </c>
      <c r="M30" s="46">
        <v>75.3</v>
      </c>
      <c r="N30" s="47">
        <v>1400</v>
      </c>
      <c r="O30" s="48">
        <v>15</v>
      </c>
      <c r="P30" s="47">
        <v>210</v>
      </c>
      <c r="Q30" s="55"/>
      <c r="R30" s="57"/>
    </row>
    <row r="31" s="4" customFormat="1" customHeight="1" spans="1:18">
      <c r="A31" s="26">
        <f t="shared" si="0"/>
        <v>24</v>
      </c>
      <c r="B31" s="27" t="s">
        <v>198</v>
      </c>
      <c r="C31" s="28" t="s">
        <v>189</v>
      </c>
      <c r="D31" s="29" t="s">
        <v>190</v>
      </c>
      <c r="E31" s="34" t="s">
        <v>191</v>
      </c>
      <c r="F31" s="31" t="s">
        <v>80</v>
      </c>
      <c r="G31" s="32">
        <v>1</v>
      </c>
      <c r="H31" s="33" t="s">
        <v>192</v>
      </c>
      <c r="I31" s="33" t="s">
        <v>192</v>
      </c>
      <c r="J31" s="43" t="s">
        <v>197</v>
      </c>
      <c r="K31" s="44" t="s">
        <v>118</v>
      </c>
      <c r="L31" s="45">
        <v>2510</v>
      </c>
      <c r="M31" s="46">
        <v>75.3</v>
      </c>
      <c r="N31" s="47">
        <v>1400</v>
      </c>
      <c r="O31" s="48">
        <v>15</v>
      </c>
      <c r="P31" s="47">
        <v>210</v>
      </c>
      <c r="Q31" s="55"/>
      <c r="R31" s="57"/>
    </row>
    <row r="32" s="4" customFormat="1" customHeight="1" spans="1:18">
      <c r="A32" s="26">
        <f t="shared" si="0"/>
        <v>25</v>
      </c>
      <c r="B32" s="27" t="s">
        <v>199</v>
      </c>
      <c r="C32" s="28" t="s">
        <v>189</v>
      </c>
      <c r="D32" s="29" t="s">
        <v>190</v>
      </c>
      <c r="E32" s="34" t="s">
        <v>191</v>
      </c>
      <c r="F32" s="31" t="s">
        <v>80</v>
      </c>
      <c r="G32" s="32">
        <v>1</v>
      </c>
      <c r="H32" s="33" t="s">
        <v>192</v>
      </c>
      <c r="I32" s="33" t="s">
        <v>192</v>
      </c>
      <c r="J32" s="43" t="s">
        <v>200</v>
      </c>
      <c r="K32" s="44" t="s">
        <v>118</v>
      </c>
      <c r="L32" s="45">
        <v>2510</v>
      </c>
      <c r="M32" s="46">
        <v>75.3</v>
      </c>
      <c r="N32" s="47">
        <v>1400</v>
      </c>
      <c r="O32" s="48">
        <v>15</v>
      </c>
      <c r="P32" s="47">
        <v>210</v>
      </c>
      <c r="Q32" s="55"/>
      <c r="R32" s="57"/>
    </row>
    <row r="33" s="4" customFormat="1" customHeight="1" spans="1:18">
      <c r="A33" s="26">
        <f t="shared" si="0"/>
        <v>26</v>
      </c>
      <c r="B33" s="27" t="s">
        <v>201</v>
      </c>
      <c r="C33" s="28" t="s">
        <v>189</v>
      </c>
      <c r="D33" s="29" t="s">
        <v>190</v>
      </c>
      <c r="E33" s="34" t="s">
        <v>191</v>
      </c>
      <c r="F33" s="31" t="s">
        <v>80</v>
      </c>
      <c r="G33" s="32">
        <v>1</v>
      </c>
      <c r="H33" s="33" t="s">
        <v>192</v>
      </c>
      <c r="I33" s="33" t="s">
        <v>192</v>
      </c>
      <c r="J33" s="43" t="s">
        <v>200</v>
      </c>
      <c r="K33" s="44" t="s">
        <v>118</v>
      </c>
      <c r="L33" s="45">
        <v>2510</v>
      </c>
      <c r="M33" s="46">
        <v>75.3</v>
      </c>
      <c r="N33" s="47">
        <v>1400</v>
      </c>
      <c r="O33" s="48">
        <v>15</v>
      </c>
      <c r="P33" s="47">
        <v>210</v>
      </c>
      <c r="Q33" s="55"/>
      <c r="R33" s="57"/>
    </row>
    <row r="34" s="4" customFormat="1" customHeight="1" spans="1:18">
      <c r="A34" s="26">
        <f t="shared" si="0"/>
        <v>27</v>
      </c>
      <c r="B34" s="27" t="s">
        <v>202</v>
      </c>
      <c r="C34" s="28" t="s">
        <v>189</v>
      </c>
      <c r="D34" s="29" t="s">
        <v>190</v>
      </c>
      <c r="E34" s="34" t="s">
        <v>191</v>
      </c>
      <c r="F34" s="31" t="s">
        <v>80</v>
      </c>
      <c r="G34" s="32">
        <v>1</v>
      </c>
      <c r="H34" s="33" t="s">
        <v>192</v>
      </c>
      <c r="I34" s="33" t="s">
        <v>192</v>
      </c>
      <c r="J34" s="43" t="s">
        <v>203</v>
      </c>
      <c r="K34" s="44" t="s">
        <v>118</v>
      </c>
      <c r="L34" s="45">
        <v>2510</v>
      </c>
      <c r="M34" s="46">
        <v>75.3</v>
      </c>
      <c r="N34" s="47">
        <v>1400</v>
      </c>
      <c r="O34" s="48">
        <v>15</v>
      </c>
      <c r="P34" s="47">
        <v>210</v>
      </c>
      <c r="Q34" s="55"/>
      <c r="R34" s="57"/>
    </row>
    <row r="35" s="4" customFormat="1" customHeight="1" spans="1:18">
      <c r="A35" s="26">
        <f t="shared" si="0"/>
        <v>28</v>
      </c>
      <c r="B35" s="27" t="s">
        <v>204</v>
      </c>
      <c r="C35" s="28" t="s">
        <v>189</v>
      </c>
      <c r="D35" s="29" t="s">
        <v>190</v>
      </c>
      <c r="E35" s="34" t="s">
        <v>191</v>
      </c>
      <c r="F35" s="31" t="s">
        <v>80</v>
      </c>
      <c r="G35" s="32">
        <v>1</v>
      </c>
      <c r="H35" s="33" t="s">
        <v>192</v>
      </c>
      <c r="I35" s="33" t="s">
        <v>192</v>
      </c>
      <c r="J35" s="43" t="s">
        <v>205</v>
      </c>
      <c r="K35" s="44" t="s">
        <v>118</v>
      </c>
      <c r="L35" s="45">
        <v>2510</v>
      </c>
      <c r="M35" s="46">
        <v>75.3</v>
      </c>
      <c r="N35" s="47">
        <v>1400</v>
      </c>
      <c r="O35" s="48">
        <v>15</v>
      </c>
      <c r="P35" s="47">
        <v>210</v>
      </c>
      <c r="Q35" s="55"/>
      <c r="R35" s="57"/>
    </row>
    <row r="36" s="4" customFormat="1" customHeight="1" spans="1:18">
      <c r="A36" s="26">
        <f t="shared" si="0"/>
        <v>29</v>
      </c>
      <c r="B36" s="27" t="s">
        <v>206</v>
      </c>
      <c r="C36" s="28" t="s">
        <v>189</v>
      </c>
      <c r="D36" s="29" t="s">
        <v>190</v>
      </c>
      <c r="E36" s="34" t="s">
        <v>191</v>
      </c>
      <c r="F36" s="31" t="s">
        <v>80</v>
      </c>
      <c r="G36" s="32">
        <v>1</v>
      </c>
      <c r="H36" s="33" t="s">
        <v>192</v>
      </c>
      <c r="I36" s="33" t="s">
        <v>192</v>
      </c>
      <c r="J36" s="43" t="s">
        <v>207</v>
      </c>
      <c r="K36" s="44" t="s">
        <v>118</v>
      </c>
      <c r="L36" s="45">
        <v>2510</v>
      </c>
      <c r="M36" s="46">
        <v>75.3</v>
      </c>
      <c r="N36" s="47">
        <v>1400</v>
      </c>
      <c r="O36" s="48">
        <v>15</v>
      </c>
      <c r="P36" s="47">
        <v>210</v>
      </c>
      <c r="Q36" s="55"/>
      <c r="R36" s="57"/>
    </row>
    <row r="37" s="4" customFormat="1" customHeight="1" spans="1:18">
      <c r="A37" s="26">
        <f t="shared" si="0"/>
        <v>30</v>
      </c>
      <c r="B37" s="27" t="s">
        <v>208</v>
      </c>
      <c r="C37" s="28" t="s">
        <v>189</v>
      </c>
      <c r="D37" s="29" t="s">
        <v>190</v>
      </c>
      <c r="E37" s="34" t="s">
        <v>191</v>
      </c>
      <c r="F37" s="31" t="s">
        <v>80</v>
      </c>
      <c r="G37" s="32">
        <v>1</v>
      </c>
      <c r="H37" s="33" t="s">
        <v>192</v>
      </c>
      <c r="I37" s="33" t="s">
        <v>192</v>
      </c>
      <c r="J37" s="43" t="s">
        <v>209</v>
      </c>
      <c r="K37" s="44" t="s">
        <v>118</v>
      </c>
      <c r="L37" s="45">
        <v>2510</v>
      </c>
      <c r="M37" s="46">
        <v>75.3</v>
      </c>
      <c r="N37" s="47">
        <v>1400</v>
      </c>
      <c r="O37" s="48">
        <v>15</v>
      </c>
      <c r="P37" s="47">
        <v>210</v>
      </c>
      <c r="Q37" s="55"/>
      <c r="R37" s="57"/>
    </row>
    <row r="38" s="4" customFormat="1" customHeight="1" spans="1:18">
      <c r="A38" s="26">
        <f t="shared" si="0"/>
        <v>31</v>
      </c>
      <c r="B38" s="27" t="s">
        <v>210</v>
      </c>
      <c r="C38" s="28" t="s">
        <v>189</v>
      </c>
      <c r="D38" s="29" t="s">
        <v>190</v>
      </c>
      <c r="E38" s="34" t="s">
        <v>191</v>
      </c>
      <c r="F38" s="31" t="s">
        <v>80</v>
      </c>
      <c r="G38" s="32">
        <v>1</v>
      </c>
      <c r="H38" s="33" t="s">
        <v>192</v>
      </c>
      <c r="I38" s="33" t="s">
        <v>192</v>
      </c>
      <c r="J38" s="43" t="s">
        <v>211</v>
      </c>
      <c r="K38" s="44" t="s">
        <v>118</v>
      </c>
      <c r="L38" s="45">
        <v>2510</v>
      </c>
      <c r="M38" s="46">
        <v>75.3</v>
      </c>
      <c r="N38" s="47">
        <v>1400</v>
      </c>
      <c r="O38" s="48">
        <v>15</v>
      </c>
      <c r="P38" s="47">
        <v>210</v>
      </c>
      <c r="Q38" s="55"/>
      <c r="R38" s="57"/>
    </row>
    <row r="39" s="4" customFormat="1" customHeight="1" spans="1:18">
      <c r="A39" s="26">
        <f t="shared" si="0"/>
        <v>32</v>
      </c>
      <c r="B39" s="27" t="s">
        <v>212</v>
      </c>
      <c r="C39" s="28" t="s">
        <v>189</v>
      </c>
      <c r="D39" s="29" t="s">
        <v>190</v>
      </c>
      <c r="E39" s="34" t="s">
        <v>191</v>
      </c>
      <c r="F39" s="31" t="s">
        <v>80</v>
      </c>
      <c r="G39" s="32">
        <v>1</v>
      </c>
      <c r="H39" s="33" t="s">
        <v>192</v>
      </c>
      <c r="I39" s="33" t="s">
        <v>192</v>
      </c>
      <c r="J39" s="43" t="s">
        <v>213</v>
      </c>
      <c r="K39" s="44" t="s">
        <v>118</v>
      </c>
      <c r="L39" s="45">
        <v>2510</v>
      </c>
      <c r="M39" s="46">
        <v>75.3</v>
      </c>
      <c r="N39" s="47">
        <v>1400</v>
      </c>
      <c r="O39" s="48">
        <v>15</v>
      </c>
      <c r="P39" s="47">
        <v>210</v>
      </c>
      <c r="Q39" s="55"/>
      <c r="R39" s="57"/>
    </row>
    <row r="40" s="4" customFormat="1" customHeight="1" spans="1:18">
      <c r="A40" s="26">
        <f t="shared" si="0"/>
        <v>33</v>
      </c>
      <c r="B40" s="27" t="s">
        <v>214</v>
      </c>
      <c r="C40" s="28" t="s">
        <v>189</v>
      </c>
      <c r="D40" s="29" t="s">
        <v>190</v>
      </c>
      <c r="E40" s="34" t="s">
        <v>191</v>
      </c>
      <c r="F40" s="31" t="s">
        <v>80</v>
      </c>
      <c r="G40" s="32">
        <v>1</v>
      </c>
      <c r="H40" s="33" t="s">
        <v>192</v>
      </c>
      <c r="I40" s="33" t="s">
        <v>192</v>
      </c>
      <c r="J40" s="43" t="s">
        <v>215</v>
      </c>
      <c r="K40" s="44" t="s">
        <v>118</v>
      </c>
      <c r="L40" s="45">
        <v>2510</v>
      </c>
      <c r="M40" s="46">
        <v>75.3</v>
      </c>
      <c r="N40" s="47">
        <v>1400</v>
      </c>
      <c r="O40" s="48">
        <v>15</v>
      </c>
      <c r="P40" s="47">
        <v>210</v>
      </c>
      <c r="Q40" s="55"/>
      <c r="R40" s="57"/>
    </row>
    <row r="41" s="4" customFormat="1" customHeight="1" spans="1:18">
      <c r="A41" s="26">
        <f t="shared" si="0"/>
        <v>34</v>
      </c>
      <c r="B41" s="27" t="s">
        <v>216</v>
      </c>
      <c r="C41" s="28" t="s">
        <v>189</v>
      </c>
      <c r="D41" s="29" t="s">
        <v>190</v>
      </c>
      <c r="E41" s="34" t="s">
        <v>191</v>
      </c>
      <c r="F41" s="31" t="s">
        <v>80</v>
      </c>
      <c r="G41" s="32">
        <v>1</v>
      </c>
      <c r="H41" s="33" t="s">
        <v>192</v>
      </c>
      <c r="I41" s="33" t="s">
        <v>192</v>
      </c>
      <c r="J41" s="43" t="s">
        <v>217</v>
      </c>
      <c r="K41" s="44" t="s">
        <v>118</v>
      </c>
      <c r="L41" s="45">
        <v>2510</v>
      </c>
      <c r="M41" s="46">
        <v>75.3</v>
      </c>
      <c r="N41" s="47">
        <v>1400</v>
      </c>
      <c r="O41" s="48">
        <v>15</v>
      </c>
      <c r="P41" s="47">
        <v>210</v>
      </c>
      <c r="Q41" s="55"/>
      <c r="R41" s="57"/>
    </row>
    <row r="42" s="4" customFormat="1" customHeight="1" spans="1:18">
      <c r="A42" s="26">
        <f t="shared" si="0"/>
        <v>35</v>
      </c>
      <c r="B42" s="27" t="s">
        <v>218</v>
      </c>
      <c r="C42" s="28" t="s">
        <v>189</v>
      </c>
      <c r="D42" s="29" t="s">
        <v>190</v>
      </c>
      <c r="E42" s="34" t="s">
        <v>191</v>
      </c>
      <c r="F42" s="31" t="s">
        <v>80</v>
      </c>
      <c r="G42" s="32">
        <v>1</v>
      </c>
      <c r="H42" s="33" t="s">
        <v>192</v>
      </c>
      <c r="I42" s="33" t="s">
        <v>192</v>
      </c>
      <c r="J42" s="43" t="s">
        <v>219</v>
      </c>
      <c r="K42" s="44" t="s">
        <v>118</v>
      </c>
      <c r="L42" s="45">
        <v>2510</v>
      </c>
      <c r="M42" s="46">
        <v>75.3</v>
      </c>
      <c r="N42" s="47">
        <v>1400</v>
      </c>
      <c r="O42" s="48">
        <v>15</v>
      </c>
      <c r="P42" s="47">
        <v>210</v>
      </c>
      <c r="Q42" s="55"/>
      <c r="R42" s="57"/>
    </row>
    <row r="43" s="4" customFormat="1" customHeight="1" spans="1:18">
      <c r="A43" s="26">
        <f t="shared" si="0"/>
        <v>36</v>
      </c>
      <c r="B43" s="27" t="s">
        <v>220</v>
      </c>
      <c r="C43" s="28" t="s">
        <v>189</v>
      </c>
      <c r="D43" s="29" t="s">
        <v>190</v>
      </c>
      <c r="E43" s="34" t="s">
        <v>191</v>
      </c>
      <c r="F43" s="31" t="s">
        <v>80</v>
      </c>
      <c r="G43" s="32">
        <v>1</v>
      </c>
      <c r="H43" s="33" t="s">
        <v>192</v>
      </c>
      <c r="I43" s="33" t="s">
        <v>192</v>
      </c>
      <c r="J43" s="43" t="s">
        <v>221</v>
      </c>
      <c r="K43" s="44" t="s">
        <v>118</v>
      </c>
      <c r="L43" s="45">
        <v>2510</v>
      </c>
      <c r="M43" s="46">
        <v>75.3</v>
      </c>
      <c r="N43" s="47">
        <v>1400</v>
      </c>
      <c r="O43" s="48">
        <v>15</v>
      </c>
      <c r="P43" s="47">
        <v>210</v>
      </c>
      <c r="Q43" s="55"/>
      <c r="R43" s="57"/>
    </row>
    <row r="44" s="4" customFormat="1" customHeight="1" spans="1:18">
      <c r="A44" s="26">
        <f t="shared" si="0"/>
        <v>37</v>
      </c>
      <c r="B44" s="27" t="s">
        <v>222</v>
      </c>
      <c r="C44" s="28" t="s">
        <v>189</v>
      </c>
      <c r="D44" s="29" t="s">
        <v>190</v>
      </c>
      <c r="E44" s="34" t="s">
        <v>191</v>
      </c>
      <c r="F44" s="31" t="s">
        <v>80</v>
      </c>
      <c r="G44" s="32">
        <v>1</v>
      </c>
      <c r="H44" s="33" t="s">
        <v>192</v>
      </c>
      <c r="I44" s="33" t="s">
        <v>192</v>
      </c>
      <c r="J44" s="43" t="s">
        <v>223</v>
      </c>
      <c r="K44" s="44" t="s">
        <v>118</v>
      </c>
      <c r="L44" s="45">
        <v>2510</v>
      </c>
      <c r="M44" s="46">
        <v>75.3</v>
      </c>
      <c r="N44" s="47">
        <v>1400</v>
      </c>
      <c r="O44" s="48">
        <v>15</v>
      </c>
      <c r="P44" s="47">
        <v>210</v>
      </c>
      <c r="Q44" s="55"/>
      <c r="R44" s="57"/>
    </row>
    <row r="45" s="4" customFormat="1" customHeight="1" spans="1:18">
      <c r="A45" s="26">
        <f t="shared" si="0"/>
        <v>38</v>
      </c>
      <c r="B45" s="27" t="s">
        <v>224</v>
      </c>
      <c r="C45" s="28" t="s">
        <v>189</v>
      </c>
      <c r="D45" s="29" t="s">
        <v>190</v>
      </c>
      <c r="E45" s="34" t="s">
        <v>191</v>
      </c>
      <c r="F45" s="31" t="s">
        <v>80</v>
      </c>
      <c r="G45" s="32">
        <v>1</v>
      </c>
      <c r="H45" s="33" t="s">
        <v>192</v>
      </c>
      <c r="I45" s="33" t="s">
        <v>192</v>
      </c>
      <c r="J45" s="43" t="s">
        <v>225</v>
      </c>
      <c r="K45" s="44" t="s">
        <v>118</v>
      </c>
      <c r="L45" s="45">
        <v>2510</v>
      </c>
      <c r="M45" s="46">
        <v>75.3</v>
      </c>
      <c r="N45" s="47">
        <v>1400</v>
      </c>
      <c r="O45" s="48">
        <v>15</v>
      </c>
      <c r="P45" s="47">
        <v>210</v>
      </c>
      <c r="Q45" s="55"/>
      <c r="R45" s="57"/>
    </row>
    <row r="46" s="4" customFormat="1" customHeight="1" spans="1:18">
      <c r="A46" s="26">
        <f t="shared" si="0"/>
        <v>39</v>
      </c>
      <c r="B46" s="27" t="s">
        <v>226</v>
      </c>
      <c r="C46" s="28" t="s">
        <v>189</v>
      </c>
      <c r="D46" s="29" t="s">
        <v>190</v>
      </c>
      <c r="E46" s="34" t="s">
        <v>191</v>
      </c>
      <c r="F46" s="31" t="s">
        <v>80</v>
      </c>
      <c r="G46" s="32">
        <v>1</v>
      </c>
      <c r="H46" s="33" t="s">
        <v>192</v>
      </c>
      <c r="I46" s="33" t="s">
        <v>192</v>
      </c>
      <c r="J46" s="43" t="s">
        <v>227</v>
      </c>
      <c r="K46" s="44" t="s">
        <v>118</v>
      </c>
      <c r="L46" s="45">
        <v>2510</v>
      </c>
      <c r="M46" s="46">
        <v>75.3</v>
      </c>
      <c r="N46" s="47">
        <v>1400</v>
      </c>
      <c r="O46" s="48">
        <v>15</v>
      </c>
      <c r="P46" s="47">
        <v>210</v>
      </c>
      <c r="Q46" s="55"/>
      <c r="R46" s="57"/>
    </row>
    <row r="47" s="4" customFormat="1" customHeight="1" spans="1:18">
      <c r="A47" s="26">
        <f t="shared" si="0"/>
        <v>40</v>
      </c>
      <c r="B47" s="27" t="s">
        <v>228</v>
      </c>
      <c r="C47" s="28" t="s">
        <v>189</v>
      </c>
      <c r="D47" s="29" t="s">
        <v>190</v>
      </c>
      <c r="E47" s="34" t="s">
        <v>191</v>
      </c>
      <c r="F47" s="31" t="s">
        <v>80</v>
      </c>
      <c r="G47" s="32">
        <v>1</v>
      </c>
      <c r="H47" s="33" t="s">
        <v>192</v>
      </c>
      <c r="I47" s="33" t="s">
        <v>192</v>
      </c>
      <c r="J47" s="43" t="s">
        <v>229</v>
      </c>
      <c r="K47" s="44" t="s">
        <v>118</v>
      </c>
      <c r="L47" s="45">
        <v>2510</v>
      </c>
      <c r="M47" s="46">
        <v>75.3</v>
      </c>
      <c r="N47" s="47">
        <v>1400</v>
      </c>
      <c r="O47" s="48">
        <v>15</v>
      </c>
      <c r="P47" s="47">
        <v>210</v>
      </c>
      <c r="Q47" s="55"/>
      <c r="R47" s="57"/>
    </row>
    <row r="48" s="4" customFormat="1" customHeight="1" spans="1:18">
      <c r="A48" s="26">
        <f t="shared" si="0"/>
        <v>41</v>
      </c>
      <c r="B48" s="27" t="s">
        <v>230</v>
      </c>
      <c r="C48" s="28" t="s">
        <v>189</v>
      </c>
      <c r="D48" s="29" t="s">
        <v>190</v>
      </c>
      <c r="E48" s="34" t="s">
        <v>191</v>
      </c>
      <c r="F48" s="31" t="s">
        <v>80</v>
      </c>
      <c r="G48" s="32">
        <v>1</v>
      </c>
      <c r="H48" s="33" t="s">
        <v>192</v>
      </c>
      <c r="I48" s="33" t="s">
        <v>192</v>
      </c>
      <c r="J48" s="43" t="s">
        <v>231</v>
      </c>
      <c r="K48" s="44" t="s">
        <v>118</v>
      </c>
      <c r="L48" s="45">
        <v>2510</v>
      </c>
      <c r="M48" s="46">
        <v>75.3</v>
      </c>
      <c r="N48" s="47">
        <v>1400</v>
      </c>
      <c r="O48" s="48">
        <v>15</v>
      </c>
      <c r="P48" s="47">
        <v>210</v>
      </c>
      <c r="Q48" s="55"/>
      <c r="R48" s="57"/>
    </row>
    <row r="49" s="4" customFormat="1" customHeight="1" spans="1:18">
      <c r="A49" s="26">
        <f t="shared" si="0"/>
        <v>42</v>
      </c>
      <c r="B49" s="27" t="s">
        <v>232</v>
      </c>
      <c r="C49" s="28" t="s">
        <v>189</v>
      </c>
      <c r="D49" s="29" t="s">
        <v>190</v>
      </c>
      <c r="E49" s="34" t="s">
        <v>191</v>
      </c>
      <c r="F49" s="31" t="s">
        <v>80</v>
      </c>
      <c r="G49" s="32">
        <v>1</v>
      </c>
      <c r="H49" s="33" t="s">
        <v>192</v>
      </c>
      <c r="I49" s="33" t="s">
        <v>192</v>
      </c>
      <c r="J49" s="43" t="s">
        <v>233</v>
      </c>
      <c r="K49" s="44" t="s">
        <v>118</v>
      </c>
      <c r="L49" s="45">
        <v>2510</v>
      </c>
      <c r="M49" s="46">
        <v>75.3</v>
      </c>
      <c r="N49" s="47">
        <v>1400</v>
      </c>
      <c r="O49" s="48">
        <v>15</v>
      </c>
      <c r="P49" s="47">
        <v>210</v>
      </c>
      <c r="Q49" s="55"/>
      <c r="R49" s="57"/>
    </row>
    <row r="50" s="4" customFormat="1" customHeight="1" spans="1:18">
      <c r="A50" s="26">
        <f t="shared" si="0"/>
        <v>43</v>
      </c>
      <c r="B50" s="27" t="s">
        <v>234</v>
      </c>
      <c r="C50" s="28" t="s">
        <v>189</v>
      </c>
      <c r="D50" s="29" t="s">
        <v>190</v>
      </c>
      <c r="E50" s="34" t="s">
        <v>191</v>
      </c>
      <c r="F50" s="31" t="s">
        <v>80</v>
      </c>
      <c r="G50" s="32">
        <v>1</v>
      </c>
      <c r="H50" s="33" t="s">
        <v>192</v>
      </c>
      <c r="I50" s="33" t="s">
        <v>192</v>
      </c>
      <c r="J50" s="43" t="s">
        <v>235</v>
      </c>
      <c r="K50" s="44" t="s">
        <v>118</v>
      </c>
      <c r="L50" s="45">
        <v>2510</v>
      </c>
      <c r="M50" s="46">
        <v>75.3</v>
      </c>
      <c r="N50" s="47">
        <v>1400</v>
      </c>
      <c r="O50" s="48">
        <v>15</v>
      </c>
      <c r="P50" s="47">
        <v>210</v>
      </c>
      <c r="Q50" s="55"/>
      <c r="R50" s="57"/>
    </row>
    <row r="51" s="4" customFormat="1" customHeight="1" spans="1:18">
      <c r="A51" s="26">
        <f t="shared" si="0"/>
        <v>44</v>
      </c>
      <c r="B51" s="27" t="s">
        <v>236</v>
      </c>
      <c r="C51" s="28" t="s">
        <v>189</v>
      </c>
      <c r="D51" s="29" t="s">
        <v>190</v>
      </c>
      <c r="E51" s="34" t="s">
        <v>191</v>
      </c>
      <c r="F51" s="31" t="s">
        <v>80</v>
      </c>
      <c r="G51" s="32">
        <v>1</v>
      </c>
      <c r="H51" s="33" t="s">
        <v>192</v>
      </c>
      <c r="I51" s="33" t="s">
        <v>192</v>
      </c>
      <c r="J51" s="43" t="s">
        <v>237</v>
      </c>
      <c r="K51" s="44" t="s">
        <v>118</v>
      </c>
      <c r="L51" s="45">
        <v>2510</v>
      </c>
      <c r="M51" s="46">
        <v>75.3</v>
      </c>
      <c r="N51" s="47">
        <v>1400</v>
      </c>
      <c r="O51" s="48">
        <v>15</v>
      </c>
      <c r="P51" s="47">
        <v>210</v>
      </c>
      <c r="Q51" s="55"/>
      <c r="R51" s="57"/>
    </row>
    <row r="52" s="4" customFormat="1" customHeight="1" spans="1:18">
      <c r="A52" s="26">
        <f t="shared" si="0"/>
        <v>45</v>
      </c>
      <c r="B52" s="27" t="s">
        <v>238</v>
      </c>
      <c r="C52" s="28" t="s">
        <v>189</v>
      </c>
      <c r="D52" s="29" t="s">
        <v>190</v>
      </c>
      <c r="E52" s="34" t="s">
        <v>191</v>
      </c>
      <c r="F52" s="31" t="s">
        <v>80</v>
      </c>
      <c r="G52" s="32">
        <v>1</v>
      </c>
      <c r="H52" s="33" t="s">
        <v>192</v>
      </c>
      <c r="I52" s="33" t="s">
        <v>192</v>
      </c>
      <c r="J52" s="43" t="s">
        <v>239</v>
      </c>
      <c r="K52" s="44" t="s">
        <v>118</v>
      </c>
      <c r="L52" s="45">
        <v>2510</v>
      </c>
      <c r="M52" s="46">
        <v>75.3</v>
      </c>
      <c r="N52" s="47">
        <v>1400</v>
      </c>
      <c r="O52" s="48">
        <v>15</v>
      </c>
      <c r="P52" s="47">
        <v>210</v>
      </c>
      <c r="Q52" s="55"/>
      <c r="R52" s="57"/>
    </row>
    <row r="53" s="4" customFormat="1" customHeight="1" spans="1:18">
      <c r="A53" s="26">
        <f t="shared" si="0"/>
        <v>46</v>
      </c>
      <c r="B53" s="27" t="s">
        <v>240</v>
      </c>
      <c r="C53" s="28" t="s">
        <v>189</v>
      </c>
      <c r="D53" s="29" t="s">
        <v>190</v>
      </c>
      <c r="E53" s="34" t="s">
        <v>191</v>
      </c>
      <c r="F53" s="31" t="s">
        <v>80</v>
      </c>
      <c r="G53" s="32">
        <v>1</v>
      </c>
      <c r="H53" s="33" t="s">
        <v>192</v>
      </c>
      <c r="I53" s="33" t="s">
        <v>192</v>
      </c>
      <c r="J53" s="43" t="s">
        <v>241</v>
      </c>
      <c r="K53" s="44" t="s">
        <v>118</v>
      </c>
      <c r="L53" s="45">
        <v>2510</v>
      </c>
      <c r="M53" s="46">
        <v>75.3</v>
      </c>
      <c r="N53" s="47">
        <v>1400</v>
      </c>
      <c r="O53" s="48">
        <v>15</v>
      </c>
      <c r="P53" s="47">
        <v>210</v>
      </c>
      <c r="Q53" s="55"/>
      <c r="R53" s="57"/>
    </row>
    <row r="54" s="4" customFormat="1" customHeight="1" spans="1:18">
      <c r="A54" s="26">
        <f t="shared" si="0"/>
        <v>47</v>
      </c>
      <c r="B54" s="27" t="s">
        <v>242</v>
      </c>
      <c r="C54" s="28" t="s">
        <v>189</v>
      </c>
      <c r="D54" s="29" t="s">
        <v>190</v>
      </c>
      <c r="E54" s="34" t="s">
        <v>191</v>
      </c>
      <c r="F54" s="31" t="s">
        <v>80</v>
      </c>
      <c r="G54" s="32">
        <v>1</v>
      </c>
      <c r="H54" s="33" t="s">
        <v>192</v>
      </c>
      <c r="I54" s="33" t="s">
        <v>192</v>
      </c>
      <c r="J54" s="43" t="s">
        <v>243</v>
      </c>
      <c r="K54" s="44" t="s">
        <v>118</v>
      </c>
      <c r="L54" s="45">
        <v>2510</v>
      </c>
      <c r="M54" s="46">
        <v>75.3</v>
      </c>
      <c r="N54" s="47">
        <v>1400</v>
      </c>
      <c r="O54" s="48">
        <v>15</v>
      </c>
      <c r="P54" s="47">
        <v>210</v>
      </c>
      <c r="Q54" s="55"/>
      <c r="R54" s="57"/>
    </row>
    <row r="55" s="4" customFormat="1" customHeight="1" spans="1:18">
      <c r="A55" s="26">
        <f t="shared" si="0"/>
        <v>48</v>
      </c>
      <c r="B55" s="27" t="s">
        <v>244</v>
      </c>
      <c r="C55" s="28" t="s">
        <v>189</v>
      </c>
      <c r="D55" s="29" t="s">
        <v>190</v>
      </c>
      <c r="E55" s="34" t="s">
        <v>191</v>
      </c>
      <c r="F55" s="31" t="s">
        <v>80</v>
      </c>
      <c r="G55" s="32">
        <v>1</v>
      </c>
      <c r="H55" s="33" t="s">
        <v>192</v>
      </c>
      <c r="I55" s="33" t="s">
        <v>192</v>
      </c>
      <c r="J55" s="43" t="s">
        <v>245</v>
      </c>
      <c r="K55" s="44" t="s">
        <v>118</v>
      </c>
      <c r="L55" s="45">
        <v>2510</v>
      </c>
      <c r="M55" s="46">
        <v>75.3</v>
      </c>
      <c r="N55" s="47">
        <v>1400</v>
      </c>
      <c r="O55" s="48">
        <v>15</v>
      </c>
      <c r="P55" s="47">
        <v>210</v>
      </c>
      <c r="Q55" s="55"/>
      <c r="R55" s="57"/>
    </row>
    <row r="56" s="4" customFormat="1" customHeight="1" spans="1:18">
      <c r="A56" s="26">
        <f t="shared" si="0"/>
        <v>49</v>
      </c>
      <c r="B56" s="27" t="s">
        <v>246</v>
      </c>
      <c r="C56" s="28" t="s">
        <v>189</v>
      </c>
      <c r="D56" s="29" t="s">
        <v>190</v>
      </c>
      <c r="E56" s="34" t="s">
        <v>191</v>
      </c>
      <c r="F56" s="31" t="s">
        <v>80</v>
      </c>
      <c r="G56" s="32">
        <v>1</v>
      </c>
      <c r="H56" s="33" t="s">
        <v>192</v>
      </c>
      <c r="I56" s="33" t="s">
        <v>192</v>
      </c>
      <c r="J56" s="43" t="s">
        <v>245</v>
      </c>
      <c r="K56" s="44" t="s">
        <v>118</v>
      </c>
      <c r="L56" s="45">
        <v>2510</v>
      </c>
      <c r="M56" s="46">
        <v>75.3</v>
      </c>
      <c r="N56" s="47">
        <v>1400</v>
      </c>
      <c r="O56" s="48">
        <v>15</v>
      </c>
      <c r="P56" s="47">
        <v>210</v>
      </c>
      <c r="Q56" s="55"/>
      <c r="R56" s="57"/>
    </row>
    <row r="57" s="4" customFormat="1" customHeight="1" spans="1:18">
      <c r="A57" s="26">
        <f t="shared" si="0"/>
        <v>50</v>
      </c>
      <c r="B57" s="27" t="s">
        <v>247</v>
      </c>
      <c r="C57" s="28" t="s">
        <v>189</v>
      </c>
      <c r="D57" s="29" t="s">
        <v>190</v>
      </c>
      <c r="E57" s="34" t="s">
        <v>191</v>
      </c>
      <c r="F57" s="31" t="s">
        <v>80</v>
      </c>
      <c r="G57" s="32">
        <v>1</v>
      </c>
      <c r="H57" s="33" t="s">
        <v>192</v>
      </c>
      <c r="I57" s="33" t="s">
        <v>192</v>
      </c>
      <c r="J57" s="43" t="s">
        <v>248</v>
      </c>
      <c r="K57" s="44" t="s">
        <v>118</v>
      </c>
      <c r="L57" s="45">
        <v>2510</v>
      </c>
      <c r="M57" s="46">
        <v>75.3</v>
      </c>
      <c r="N57" s="47">
        <v>1400</v>
      </c>
      <c r="O57" s="48">
        <v>15</v>
      </c>
      <c r="P57" s="47">
        <v>210</v>
      </c>
      <c r="Q57" s="55"/>
      <c r="R57" s="57"/>
    </row>
    <row r="58" s="4" customFormat="1" customHeight="1" spans="1:18">
      <c r="A58" s="26">
        <f t="shared" si="0"/>
        <v>51</v>
      </c>
      <c r="B58" s="27" t="s">
        <v>249</v>
      </c>
      <c r="C58" s="28" t="s">
        <v>189</v>
      </c>
      <c r="D58" s="29" t="s">
        <v>190</v>
      </c>
      <c r="E58" s="34" t="s">
        <v>191</v>
      </c>
      <c r="F58" s="31" t="s">
        <v>80</v>
      </c>
      <c r="G58" s="32">
        <v>1</v>
      </c>
      <c r="H58" s="33" t="s">
        <v>192</v>
      </c>
      <c r="I58" s="33" t="s">
        <v>192</v>
      </c>
      <c r="J58" s="43" t="s">
        <v>248</v>
      </c>
      <c r="K58" s="44" t="s">
        <v>118</v>
      </c>
      <c r="L58" s="45">
        <v>2510</v>
      </c>
      <c r="M58" s="46">
        <v>75.3</v>
      </c>
      <c r="N58" s="47">
        <v>1400</v>
      </c>
      <c r="O58" s="48">
        <v>15</v>
      </c>
      <c r="P58" s="47">
        <v>210</v>
      </c>
      <c r="Q58" s="55"/>
      <c r="R58" s="57"/>
    </row>
    <row r="59" s="4" customFormat="1" customHeight="1" spans="1:18">
      <c r="A59" s="26">
        <f t="shared" si="0"/>
        <v>52</v>
      </c>
      <c r="B59" s="27" t="s">
        <v>250</v>
      </c>
      <c r="C59" s="28" t="s">
        <v>189</v>
      </c>
      <c r="D59" s="29" t="s">
        <v>190</v>
      </c>
      <c r="E59" s="34" t="s">
        <v>191</v>
      </c>
      <c r="F59" s="31" t="s">
        <v>80</v>
      </c>
      <c r="G59" s="32">
        <v>1</v>
      </c>
      <c r="H59" s="33" t="s">
        <v>192</v>
      </c>
      <c r="I59" s="33" t="s">
        <v>192</v>
      </c>
      <c r="J59" s="43" t="s">
        <v>251</v>
      </c>
      <c r="K59" s="44" t="s">
        <v>118</v>
      </c>
      <c r="L59" s="45">
        <v>2510</v>
      </c>
      <c r="M59" s="46">
        <v>75.3</v>
      </c>
      <c r="N59" s="47">
        <v>1400</v>
      </c>
      <c r="O59" s="48">
        <v>15</v>
      </c>
      <c r="P59" s="47">
        <v>210</v>
      </c>
      <c r="Q59" s="55"/>
      <c r="R59" s="57"/>
    </row>
    <row r="60" s="4" customFormat="1" customHeight="1" spans="1:18">
      <c r="A60" s="26">
        <f t="shared" si="0"/>
        <v>53</v>
      </c>
      <c r="B60" s="27" t="s">
        <v>252</v>
      </c>
      <c r="C60" s="28" t="s">
        <v>189</v>
      </c>
      <c r="D60" s="29" t="s">
        <v>190</v>
      </c>
      <c r="E60" s="34" t="s">
        <v>191</v>
      </c>
      <c r="F60" s="31" t="s">
        <v>80</v>
      </c>
      <c r="G60" s="32">
        <v>1</v>
      </c>
      <c r="H60" s="33" t="s">
        <v>192</v>
      </c>
      <c r="I60" s="33" t="s">
        <v>192</v>
      </c>
      <c r="J60" s="43" t="s">
        <v>253</v>
      </c>
      <c r="K60" s="44" t="s">
        <v>118</v>
      </c>
      <c r="L60" s="45">
        <v>2510</v>
      </c>
      <c r="M60" s="46">
        <v>75.3</v>
      </c>
      <c r="N60" s="47">
        <v>1400</v>
      </c>
      <c r="O60" s="48">
        <v>15</v>
      </c>
      <c r="P60" s="47">
        <v>210</v>
      </c>
      <c r="Q60" s="55"/>
      <c r="R60" s="57"/>
    </row>
    <row r="61" s="4" customFormat="1" customHeight="1" spans="1:18">
      <c r="A61" s="26">
        <f t="shared" si="0"/>
        <v>54</v>
      </c>
      <c r="B61" s="27" t="s">
        <v>254</v>
      </c>
      <c r="C61" s="28" t="s">
        <v>189</v>
      </c>
      <c r="D61" s="29" t="s">
        <v>190</v>
      </c>
      <c r="E61" s="34" t="s">
        <v>191</v>
      </c>
      <c r="F61" s="31" t="s">
        <v>80</v>
      </c>
      <c r="G61" s="32">
        <v>1</v>
      </c>
      <c r="H61" s="33" t="s">
        <v>192</v>
      </c>
      <c r="I61" s="33" t="s">
        <v>192</v>
      </c>
      <c r="J61" s="43" t="s">
        <v>255</v>
      </c>
      <c r="K61" s="44" t="s">
        <v>118</v>
      </c>
      <c r="L61" s="45">
        <v>2510</v>
      </c>
      <c r="M61" s="46">
        <v>75.3</v>
      </c>
      <c r="N61" s="47">
        <v>1400</v>
      </c>
      <c r="O61" s="48">
        <v>15</v>
      </c>
      <c r="P61" s="47">
        <v>210</v>
      </c>
      <c r="Q61" s="55"/>
      <c r="R61" s="57"/>
    </row>
    <row r="62" s="4" customFormat="1" customHeight="1" spans="1:18">
      <c r="A62" s="26">
        <f t="shared" si="0"/>
        <v>55</v>
      </c>
      <c r="B62" s="27" t="s">
        <v>256</v>
      </c>
      <c r="C62" s="28" t="s">
        <v>189</v>
      </c>
      <c r="D62" s="29" t="s">
        <v>190</v>
      </c>
      <c r="E62" s="34" t="s">
        <v>191</v>
      </c>
      <c r="F62" s="31" t="s">
        <v>80</v>
      </c>
      <c r="G62" s="32">
        <v>1</v>
      </c>
      <c r="H62" s="33" t="s">
        <v>192</v>
      </c>
      <c r="I62" s="33" t="s">
        <v>192</v>
      </c>
      <c r="J62" s="43" t="s">
        <v>257</v>
      </c>
      <c r="K62" s="44" t="s">
        <v>118</v>
      </c>
      <c r="L62" s="45">
        <v>2510</v>
      </c>
      <c r="M62" s="46">
        <v>75.3</v>
      </c>
      <c r="N62" s="47">
        <v>1400</v>
      </c>
      <c r="O62" s="48">
        <v>15</v>
      </c>
      <c r="P62" s="47">
        <v>210</v>
      </c>
      <c r="Q62" s="55"/>
      <c r="R62" s="57"/>
    </row>
    <row r="63" s="4" customFormat="1" customHeight="1" spans="1:18">
      <c r="A63" s="26">
        <f t="shared" si="0"/>
        <v>56</v>
      </c>
      <c r="B63" s="27" t="s">
        <v>258</v>
      </c>
      <c r="C63" s="28" t="s">
        <v>189</v>
      </c>
      <c r="D63" s="29" t="s">
        <v>190</v>
      </c>
      <c r="E63" s="34" t="s">
        <v>191</v>
      </c>
      <c r="F63" s="31" t="s">
        <v>80</v>
      </c>
      <c r="G63" s="32">
        <v>1</v>
      </c>
      <c r="H63" s="33" t="s">
        <v>192</v>
      </c>
      <c r="I63" s="33" t="s">
        <v>192</v>
      </c>
      <c r="J63" s="43" t="s">
        <v>259</v>
      </c>
      <c r="K63" s="44" t="s">
        <v>118</v>
      </c>
      <c r="L63" s="45">
        <v>2510</v>
      </c>
      <c r="M63" s="46">
        <v>75.3</v>
      </c>
      <c r="N63" s="47">
        <v>1400</v>
      </c>
      <c r="O63" s="48">
        <v>15</v>
      </c>
      <c r="P63" s="47">
        <v>210</v>
      </c>
      <c r="Q63" s="55"/>
      <c r="R63" s="57"/>
    </row>
    <row r="64" s="4" customFormat="1" customHeight="1" spans="1:18">
      <c r="A64" s="26">
        <f t="shared" si="0"/>
        <v>57</v>
      </c>
      <c r="B64" s="27" t="s">
        <v>260</v>
      </c>
      <c r="C64" s="28" t="s">
        <v>189</v>
      </c>
      <c r="D64" s="29" t="s">
        <v>190</v>
      </c>
      <c r="E64" s="34" t="s">
        <v>191</v>
      </c>
      <c r="F64" s="31" t="s">
        <v>80</v>
      </c>
      <c r="G64" s="32">
        <v>1</v>
      </c>
      <c r="H64" s="33" t="s">
        <v>192</v>
      </c>
      <c r="I64" s="33" t="s">
        <v>192</v>
      </c>
      <c r="J64" s="43" t="s">
        <v>261</v>
      </c>
      <c r="K64" s="44" t="s">
        <v>118</v>
      </c>
      <c r="L64" s="45">
        <v>2510</v>
      </c>
      <c r="M64" s="46">
        <v>75.3</v>
      </c>
      <c r="N64" s="47">
        <v>1400</v>
      </c>
      <c r="O64" s="48">
        <v>15</v>
      </c>
      <c r="P64" s="47">
        <v>210</v>
      </c>
      <c r="Q64" s="55"/>
      <c r="R64" s="57"/>
    </row>
    <row r="65" s="4" customFormat="1" customHeight="1" spans="1:18">
      <c r="A65" s="26">
        <f t="shared" si="0"/>
        <v>58</v>
      </c>
      <c r="B65" s="27" t="s">
        <v>262</v>
      </c>
      <c r="C65" s="28" t="s">
        <v>189</v>
      </c>
      <c r="D65" s="29" t="s">
        <v>190</v>
      </c>
      <c r="E65" s="34" t="s">
        <v>191</v>
      </c>
      <c r="F65" s="31" t="s">
        <v>80</v>
      </c>
      <c r="G65" s="32">
        <v>1</v>
      </c>
      <c r="H65" s="33" t="s">
        <v>192</v>
      </c>
      <c r="I65" s="33" t="s">
        <v>192</v>
      </c>
      <c r="J65" s="43" t="s">
        <v>263</v>
      </c>
      <c r="K65" s="44" t="s">
        <v>118</v>
      </c>
      <c r="L65" s="45">
        <v>2510</v>
      </c>
      <c r="M65" s="46">
        <v>75.3</v>
      </c>
      <c r="N65" s="47">
        <v>1400</v>
      </c>
      <c r="O65" s="48">
        <v>15</v>
      </c>
      <c r="P65" s="47">
        <v>210</v>
      </c>
      <c r="Q65" s="55"/>
      <c r="R65" s="57"/>
    </row>
    <row r="66" s="4" customFormat="1" customHeight="1" spans="1:18">
      <c r="A66" s="26">
        <f t="shared" si="0"/>
        <v>59</v>
      </c>
      <c r="B66" s="27" t="s">
        <v>264</v>
      </c>
      <c r="C66" s="28" t="s">
        <v>189</v>
      </c>
      <c r="D66" s="29" t="s">
        <v>190</v>
      </c>
      <c r="E66" s="34" t="s">
        <v>191</v>
      </c>
      <c r="F66" s="31" t="s">
        <v>80</v>
      </c>
      <c r="G66" s="32">
        <v>1</v>
      </c>
      <c r="H66" s="33" t="s">
        <v>192</v>
      </c>
      <c r="I66" s="33" t="s">
        <v>192</v>
      </c>
      <c r="J66" s="43" t="s">
        <v>265</v>
      </c>
      <c r="K66" s="44" t="s">
        <v>118</v>
      </c>
      <c r="L66" s="45">
        <v>2510</v>
      </c>
      <c r="M66" s="46">
        <v>75.3</v>
      </c>
      <c r="N66" s="47">
        <v>1400</v>
      </c>
      <c r="O66" s="48">
        <v>15</v>
      </c>
      <c r="P66" s="47">
        <v>210</v>
      </c>
      <c r="Q66" s="55"/>
      <c r="R66" s="57"/>
    </row>
    <row r="67" s="4" customFormat="1" customHeight="1" spans="1:18">
      <c r="A67" s="26">
        <f t="shared" si="0"/>
        <v>60</v>
      </c>
      <c r="B67" s="27" t="s">
        <v>266</v>
      </c>
      <c r="C67" s="28" t="s">
        <v>189</v>
      </c>
      <c r="D67" s="29" t="s">
        <v>190</v>
      </c>
      <c r="E67" s="34" t="s">
        <v>191</v>
      </c>
      <c r="F67" s="31" t="s">
        <v>80</v>
      </c>
      <c r="G67" s="32">
        <v>1</v>
      </c>
      <c r="H67" s="33" t="s">
        <v>192</v>
      </c>
      <c r="I67" s="33" t="s">
        <v>192</v>
      </c>
      <c r="J67" s="43" t="s">
        <v>267</v>
      </c>
      <c r="K67" s="44" t="s">
        <v>118</v>
      </c>
      <c r="L67" s="45">
        <v>2510</v>
      </c>
      <c r="M67" s="46">
        <v>75.3</v>
      </c>
      <c r="N67" s="47">
        <v>1400</v>
      </c>
      <c r="O67" s="48">
        <v>15</v>
      </c>
      <c r="P67" s="47">
        <v>210</v>
      </c>
      <c r="Q67" s="55"/>
      <c r="R67" s="57"/>
    </row>
    <row r="68" s="4" customFormat="1" customHeight="1" spans="1:18">
      <c r="A68" s="26">
        <f t="shared" si="0"/>
        <v>61</v>
      </c>
      <c r="B68" s="27" t="s">
        <v>268</v>
      </c>
      <c r="C68" s="28" t="s">
        <v>189</v>
      </c>
      <c r="D68" s="29" t="s">
        <v>190</v>
      </c>
      <c r="E68" s="34" t="s">
        <v>191</v>
      </c>
      <c r="F68" s="31" t="s">
        <v>80</v>
      </c>
      <c r="G68" s="32">
        <v>1</v>
      </c>
      <c r="H68" s="33" t="s">
        <v>192</v>
      </c>
      <c r="I68" s="33" t="s">
        <v>192</v>
      </c>
      <c r="J68" s="43" t="s">
        <v>269</v>
      </c>
      <c r="K68" s="44" t="s">
        <v>118</v>
      </c>
      <c r="L68" s="45">
        <v>2510</v>
      </c>
      <c r="M68" s="46">
        <v>75.3</v>
      </c>
      <c r="N68" s="47">
        <v>1400</v>
      </c>
      <c r="O68" s="48">
        <v>15</v>
      </c>
      <c r="P68" s="47">
        <v>210</v>
      </c>
      <c r="Q68" s="55"/>
      <c r="R68" s="57"/>
    </row>
    <row r="69" s="4" customFormat="1" customHeight="1" spans="1:18">
      <c r="A69" s="26">
        <f t="shared" si="0"/>
        <v>62</v>
      </c>
      <c r="B69" s="27" t="s">
        <v>270</v>
      </c>
      <c r="C69" s="28" t="s">
        <v>189</v>
      </c>
      <c r="D69" s="29" t="s">
        <v>190</v>
      </c>
      <c r="E69" s="34" t="s">
        <v>191</v>
      </c>
      <c r="F69" s="31" t="s">
        <v>80</v>
      </c>
      <c r="G69" s="32">
        <v>1</v>
      </c>
      <c r="H69" s="33" t="s">
        <v>192</v>
      </c>
      <c r="I69" s="33" t="s">
        <v>192</v>
      </c>
      <c r="J69" s="43" t="s">
        <v>271</v>
      </c>
      <c r="K69" s="44" t="s">
        <v>118</v>
      </c>
      <c r="L69" s="45">
        <v>2510</v>
      </c>
      <c r="M69" s="46">
        <v>75.3</v>
      </c>
      <c r="N69" s="47">
        <v>1400</v>
      </c>
      <c r="O69" s="48">
        <v>15</v>
      </c>
      <c r="P69" s="47">
        <v>210</v>
      </c>
      <c r="Q69" s="55"/>
      <c r="R69" s="57"/>
    </row>
    <row r="70" s="4" customFormat="1" customHeight="1" spans="1:18">
      <c r="A70" s="26">
        <f t="shared" si="0"/>
        <v>63</v>
      </c>
      <c r="B70" s="27" t="s">
        <v>272</v>
      </c>
      <c r="C70" s="28" t="s">
        <v>189</v>
      </c>
      <c r="D70" s="29" t="s">
        <v>190</v>
      </c>
      <c r="E70" s="34" t="s">
        <v>191</v>
      </c>
      <c r="F70" s="31" t="s">
        <v>80</v>
      </c>
      <c r="G70" s="32">
        <v>1</v>
      </c>
      <c r="H70" s="33" t="s">
        <v>192</v>
      </c>
      <c r="I70" s="33" t="s">
        <v>192</v>
      </c>
      <c r="J70" s="43" t="s">
        <v>273</v>
      </c>
      <c r="K70" s="44" t="s">
        <v>118</v>
      </c>
      <c r="L70" s="45">
        <v>2510</v>
      </c>
      <c r="M70" s="46">
        <v>75.3</v>
      </c>
      <c r="N70" s="47">
        <v>1400</v>
      </c>
      <c r="O70" s="48">
        <v>15</v>
      </c>
      <c r="P70" s="47">
        <v>210</v>
      </c>
      <c r="Q70" s="55"/>
      <c r="R70" s="57"/>
    </row>
    <row r="71" s="4" customFormat="1" customHeight="1" spans="1:18">
      <c r="A71" s="26">
        <f t="shared" si="0"/>
        <v>64</v>
      </c>
      <c r="B71" s="27" t="s">
        <v>274</v>
      </c>
      <c r="C71" s="28" t="s">
        <v>189</v>
      </c>
      <c r="D71" s="29" t="s">
        <v>190</v>
      </c>
      <c r="E71" s="34" t="s">
        <v>191</v>
      </c>
      <c r="F71" s="31" t="s">
        <v>80</v>
      </c>
      <c r="G71" s="32">
        <v>1</v>
      </c>
      <c r="H71" s="33" t="s">
        <v>192</v>
      </c>
      <c r="I71" s="33" t="s">
        <v>192</v>
      </c>
      <c r="J71" s="43" t="s">
        <v>275</v>
      </c>
      <c r="K71" s="44" t="s">
        <v>118</v>
      </c>
      <c r="L71" s="45">
        <v>2510</v>
      </c>
      <c r="M71" s="46">
        <v>75.3</v>
      </c>
      <c r="N71" s="47">
        <v>1400</v>
      </c>
      <c r="O71" s="48">
        <v>15</v>
      </c>
      <c r="P71" s="47">
        <v>210</v>
      </c>
      <c r="Q71" s="55"/>
      <c r="R71" s="57"/>
    </row>
    <row r="72" s="4" customFormat="1" customHeight="1" spans="1:18">
      <c r="A72" s="26">
        <f t="shared" si="0"/>
        <v>65</v>
      </c>
      <c r="B72" s="27" t="s">
        <v>276</v>
      </c>
      <c r="C72" s="28" t="s">
        <v>189</v>
      </c>
      <c r="D72" s="29" t="s">
        <v>190</v>
      </c>
      <c r="E72" s="34" t="s">
        <v>191</v>
      </c>
      <c r="F72" s="31" t="s">
        <v>80</v>
      </c>
      <c r="G72" s="32">
        <v>1</v>
      </c>
      <c r="H72" s="33" t="s">
        <v>192</v>
      </c>
      <c r="I72" s="33" t="s">
        <v>192</v>
      </c>
      <c r="J72" s="43" t="s">
        <v>277</v>
      </c>
      <c r="K72" s="44" t="s">
        <v>118</v>
      </c>
      <c r="L72" s="45">
        <v>2510</v>
      </c>
      <c r="M72" s="46">
        <v>75.3</v>
      </c>
      <c r="N72" s="47">
        <v>1400</v>
      </c>
      <c r="O72" s="48">
        <v>15</v>
      </c>
      <c r="P72" s="47">
        <v>210</v>
      </c>
      <c r="Q72" s="55"/>
      <c r="R72" s="57"/>
    </row>
    <row r="73" s="4" customFormat="1" customHeight="1" spans="1:18">
      <c r="A73" s="26">
        <f t="shared" ref="A73:A136" si="1">ROW()-7</f>
        <v>66</v>
      </c>
      <c r="B73" s="27" t="s">
        <v>278</v>
      </c>
      <c r="C73" s="28" t="s">
        <v>189</v>
      </c>
      <c r="D73" s="29" t="s">
        <v>190</v>
      </c>
      <c r="E73" s="34" t="s">
        <v>191</v>
      </c>
      <c r="F73" s="31" t="s">
        <v>80</v>
      </c>
      <c r="G73" s="32">
        <v>1</v>
      </c>
      <c r="H73" s="33" t="s">
        <v>192</v>
      </c>
      <c r="I73" s="33" t="s">
        <v>192</v>
      </c>
      <c r="J73" s="43" t="s">
        <v>279</v>
      </c>
      <c r="K73" s="44" t="s">
        <v>118</v>
      </c>
      <c r="L73" s="45">
        <v>2510</v>
      </c>
      <c r="M73" s="46">
        <v>75.3</v>
      </c>
      <c r="N73" s="47">
        <v>1400</v>
      </c>
      <c r="O73" s="48">
        <v>15</v>
      </c>
      <c r="P73" s="47">
        <v>210</v>
      </c>
      <c r="Q73" s="55"/>
      <c r="R73" s="57"/>
    </row>
    <row r="74" s="4" customFormat="1" customHeight="1" spans="1:18">
      <c r="A74" s="26">
        <f t="shared" si="1"/>
        <v>67</v>
      </c>
      <c r="B74" s="27" t="s">
        <v>280</v>
      </c>
      <c r="C74" s="28" t="s">
        <v>189</v>
      </c>
      <c r="D74" s="29" t="s">
        <v>190</v>
      </c>
      <c r="E74" s="34" t="s">
        <v>191</v>
      </c>
      <c r="F74" s="31" t="s">
        <v>80</v>
      </c>
      <c r="G74" s="32">
        <v>1</v>
      </c>
      <c r="H74" s="33" t="s">
        <v>192</v>
      </c>
      <c r="I74" s="33" t="s">
        <v>192</v>
      </c>
      <c r="J74" s="43" t="s">
        <v>281</v>
      </c>
      <c r="K74" s="44" t="s">
        <v>118</v>
      </c>
      <c r="L74" s="45">
        <v>2510</v>
      </c>
      <c r="M74" s="46">
        <v>75.3</v>
      </c>
      <c r="N74" s="47">
        <v>1400</v>
      </c>
      <c r="O74" s="48">
        <v>15</v>
      </c>
      <c r="P74" s="47">
        <v>210</v>
      </c>
      <c r="Q74" s="55"/>
      <c r="R74" s="57"/>
    </row>
    <row r="75" s="4" customFormat="1" customHeight="1" spans="1:18">
      <c r="A75" s="26">
        <f t="shared" si="1"/>
        <v>68</v>
      </c>
      <c r="B75" s="27" t="s">
        <v>282</v>
      </c>
      <c r="C75" s="28" t="s">
        <v>189</v>
      </c>
      <c r="D75" s="29" t="s">
        <v>190</v>
      </c>
      <c r="E75" s="34" t="s">
        <v>191</v>
      </c>
      <c r="F75" s="31" t="s">
        <v>80</v>
      </c>
      <c r="G75" s="32">
        <v>1</v>
      </c>
      <c r="H75" s="33" t="s">
        <v>192</v>
      </c>
      <c r="I75" s="33" t="s">
        <v>192</v>
      </c>
      <c r="J75" s="43" t="s">
        <v>283</v>
      </c>
      <c r="K75" s="44" t="s">
        <v>118</v>
      </c>
      <c r="L75" s="45">
        <v>2510</v>
      </c>
      <c r="M75" s="46">
        <v>75.3</v>
      </c>
      <c r="N75" s="47">
        <v>1400</v>
      </c>
      <c r="O75" s="48">
        <v>15</v>
      </c>
      <c r="P75" s="47">
        <v>210</v>
      </c>
      <c r="Q75" s="55"/>
      <c r="R75" s="57"/>
    </row>
    <row r="76" s="4" customFormat="1" customHeight="1" spans="1:18">
      <c r="A76" s="26">
        <f t="shared" si="1"/>
        <v>69</v>
      </c>
      <c r="B76" s="27" t="s">
        <v>284</v>
      </c>
      <c r="C76" s="28" t="s">
        <v>189</v>
      </c>
      <c r="D76" s="29" t="s">
        <v>190</v>
      </c>
      <c r="E76" s="34" t="s">
        <v>191</v>
      </c>
      <c r="F76" s="31" t="s">
        <v>80</v>
      </c>
      <c r="G76" s="32">
        <v>1</v>
      </c>
      <c r="H76" s="33" t="s">
        <v>192</v>
      </c>
      <c r="I76" s="33" t="s">
        <v>192</v>
      </c>
      <c r="J76" s="43" t="s">
        <v>285</v>
      </c>
      <c r="K76" s="44" t="s">
        <v>118</v>
      </c>
      <c r="L76" s="45">
        <v>2510</v>
      </c>
      <c r="M76" s="46">
        <v>75.3</v>
      </c>
      <c r="N76" s="47">
        <v>1400</v>
      </c>
      <c r="O76" s="48">
        <v>15</v>
      </c>
      <c r="P76" s="47">
        <v>210</v>
      </c>
      <c r="Q76" s="55"/>
      <c r="R76" s="57"/>
    </row>
    <row r="77" s="4" customFormat="1" customHeight="1" spans="1:18">
      <c r="A77" s="26">
        <f t="shared" si="1"/>
        <v>70</v>
      </c>
      <c r="B77" s="27" t="s">
        <v>286</v>
      </c>
      <c r="C77" s="28" t="s">
        <v>189</v>
      </c>
      <c r="D77" s="29" t="s">
        <v>190</v>
      </c>
      <c r="E77" s="34" t="s">
        <v>191</v>
      </c>
      <c r="F77" s="31" t="s">
        <v>80</v>
      </c>
      <c r="G77" s="32">
        <v>1</v>
      </c>
      <c r="H77" s="33" t="s">
        <v>192</v>
      </c>
      <c r="I77" s="33" t="s">
        <v>192</v>
      </c>
      <c r="J77" s="43" t="s">
        <v>287</v>
      </c>
      <c r="K77" s="44" t="s">
        <v>118</v>
      </c>
      <c r="L77" s="45">
        <v>2510</v>
      </c>
      <c r="M77" s="46">
        <v>75.3</v>
      </c>
      <c r="N77" s="47">
        <v>1400</v>
      </c>
      <c r="O77" s="48">
        <v>15</v>
      </c>
      <c r="P77" s="47">
        <v>210</v>
      </c>
      <c r="Q77" s="55"/>
      <c r="R77" s="57"/>
    </row>
    <row r="78" s="4" customFormat="1" customHeight="1" spans="1:18">
      <c r="A78" s="26">
        <f t="shared" si="1"/>
        <v>71</v>
      </c>
      <c r="B78" s="27" t="s">
        <v>288</v>
      </c>
      <c r="C78" s="28" t="s">
        <v>189</v>
      </c>
      <c r="D78" s="29" t="s">
        <v>190</v>
      </c>
      <c r="E78" s="34" t="s">
        <v>191</v>
      </c>
      <c r="F78" s="31" t="s">
        <v>80</v>
      </c>
      <c r="G78" s="32">
        <v>1</v>
      </c>
      <c r="H78" s="33" t="s">
        <v>192</v>
      </c>
      <c r="I78" s="33" t="s">
        <v>192</v>
      </c>
      <c r="J78" s="43" t="s">
        <v>289</v>
      </c>
      <c r="K78" s="44" t="s">
        <v>118</v>
      </c>
      <c r="L78" s="45">
        <v>2510</v>
      </c>
      <c r="M78" s="46">
        <v>75.3</v>
      </c>
      <c r="N78" s="47">
        <v>1400</v>
      </c>
      <c r="O78" s="48">
        <v>15</v>
      </c>
      <c r="P78" s="47">
        <v>210</v>
      </c>
      <c r="Q78" s="55"/>
      <c r="R78" s="57"/>
    </row>
    <row r="79" s="4" customFormat="1" customHeight="1" spans="1:18">
      <c r="A79" s="26">
        <f t="shared" si="1"/>
        <v>72</v>
      </c>
      <c r="B79" s="27" t="s">
        <v>290</v>
      </c>
      <c r="C79" s="28" t="s">
        <v>189</v>
      </c>
      <c r="D79" s="29" t="s">
        <v>190</v>
      </c>
      <c r="E79" s="34" t="s">
        <v>191</v>
      </c>
      <c r="F79" s="31" t="s">
        <v>80</v>
      </c>
      <c r="G79" s="32">
        <v>1</v>
      </c>
      <c r="H79" s="33" t="s">
        <v>192</v>
      </c>
      <c r="I79" s="33" t="s">
        <v>192</v>
      </c>
      <c r="J79" s="43" t="s">
        <v>291</v>
      </c>
      <c r="K79" s="44" t="s">
        <v>118</v>
      </c>
      <c r="L79" s="45">
        <v>2510</v>
      </c>
      <c r="M79" s="46">
        <v>75.3</v>
      </c>
      <c r="N79" s="47">
        <v>1400</v>
      </c>
      <c r="O79" s="48">
        <v>15</v>
      </c>
      <c r="P79" s="47">
        <v>210</v>
      </c>
      <c r="Q79" s="55"/>
      <c r="R79" s="57"/>
    </row>
    <row r="80" s="4" customFormat="1" customHeight="1" spans="1:18">
      <c r="A80" s="26">
        <f t="shared" si="1"/>
        <v>73</v>
      </c>
      <c r="B80" s="27" t="s">
        <v>292</v>
      </c>
      <c r="C80" s="28" t="s">
        <v>189</v>
      </c>
      <c r="D80" s="29" t="s">
        <v>190</v>
      </c>
      <c r="E80" s="34" t="s">
        <v>191</v>
      </c>
      <c r="F80" s="31" t="s">
        <v>80</v>
      </c>
      <c r="G80" s="32">
        <v>1</v>
      </c>
      <c r="H80" s="33" t="s">
        <v>192</v>
      </c>
      <c r="I80" s="33" t="s">
        <v>192</v>
      </c>
      <c r="J80" s="43" t="s">
        <v>293</v>
      </c>
      <c r="K80" s="44" t="s">
        <v>118</v>
      </c>
      <c r="L80" s="45">
        <v>2510</v>
      </c>
      <c r="M80" s="46">
        <v>75.3</v>
      </c>
      <c r="N80" s="47">
        <v>1400</v>
      </c>
      <c r="O80" s="48">
        <v>15</v>
      </c>
      <c r="P80" s="47">
        <v>210</v>
      </c>
      <c r="Q80" s="55"/>
      <c r="R80" s="57"/>
    </row>
    <row r="81" s="4" customFormat="1" customHeight="1" spans="1:18">
      <c r="A81" s="26">
        <f t="shared" si="1"/>
        <v>74</v>
      </c>
      <c r="B81" s="27" t="s">
        <v>294</v>
      </c>
      <c r="C81" s="28" t="s">
        <v>189</v>
      </c>
      <c r="D81" s="29" t="s">
        <v>190</v>
      </c>
      <c r="E81" s="34" t="s">
        <v>191</v>
      </c>
      <c r="F81" s="31" t="s">
        <v>80</v>
      </c>
      <c r="G81" s="32">
        <v>1</v>
      </c>
      <c r="H81" s="33" t="s">
        <v>192</v>
      </c>
      <c r="I81" s="33" t="s">
        <v>192</v>
      </c>
      <c r="J81" s="43" t="s">
        <v>295</v>
      </c>
      <c r="K81" s="44" t="s">
        <v>118</v>
      </c>
      <c r="L81" s="45">
        <v>2510</v>
      </c>
      <c r="M81" s="46">
        <v>75.3</v>
      </c>
      <c r="N81" s="47">
        <v>1400</v>
      </c>
      <c r="O81" s="48">
        <v>15</v>
      </c>
      <c r="P81" s="47">
        <v>210</v>
      </c>
      <c r="Q81" s="55"/>
      <c r="R81" s="57"/>
    </row>
    <row r="82" s="4" customFormat="1" customHeight="1" spans="1:18">
      <c r="A82" s="26">
        <f t="shared" si="1"/>
        <v>75</v>
      </c>
      <c r="B82" s="27" t="s">
        <v>296</v>
      </c>
      <c r="C82" s="28" t="s">
        <v>189</v>
      </c>
      <c r="D82" s="29" t="s">
        <v>190</v>
      </c>
      <c r="E82" s="34" t="s">
        <v>191</v>
      </c>
      <c r="F82" s="31" t="s">
        <v>80</v>
      </c>
      <c r="G82" s="32">
        <v>1</v>
      </c>
      <c r="H82" s="33" t="s">
        <v>192</v>
      </c>
      <c r="I82" s="33" t="s">
        <v>192</v>
      </c>
      <c r="J82" s="43" t="s">
        <v>295</v>
      </c>
      <c r="K82" s="44" t="s">
        <v>118</v>
      </c>
      <c r="L82" s="45">
        <v>2510</v>
      </c>
      <c r="M82" s="46">
        <v>75.3</v>
      </c>
      <c r="N82" s="47">
        <v>1400</v>
      </c>
      <c r="O82" s="48">
        <v>15</v>
      </c>
      <c r="P82" s="47">
        <v>210</v>
      </c>
      <c r="Q82" s="55"/>
      <c r="R82" s="57"/>
    </row>
    <row r="83" s="4" customFormat="1" customHeight="1" spans="1:18">
      <c r="A83" s="26">
        <f t="shared" si="1"/>
        <v>76</v>
      </c>
      <c r="B83" s="27" t="s">
        <v>297</v>
      </c>
      <c r="C83" s="28" t="s">
        <v>189</v>
      </c>
      <c r="D83" s="29" t="s">
        <v>190</v>
      </c>
      <c r="E83" s="34" t="s">
        <v>191</v>
      </c>
      <c r="F83" s="31" t="s">
        <v>80</v>
      </c>
      <c r="G83" s="32">
        <v>1</v>
      </c>
      <c r="H83" s="33" t="s">
        <v>192</v>
      </c>
      <c r="I83" s="33" t="s">
        <v>192</v>
      </c>
      <c r="J83" s="43" t="s">
        <v>298</v>
      </c>
      <c r="K83" s="44" t="s">
        <v>118</v>
      </c>
      <c r="L83" s="45">
        <v>2510</v>
      </c>
      <c r="M83" s="46">
        <v>75.3</v>
      </c>
      <c r="N83" s="47">
        <v>1400</v>
      </c>
      <c r="O83" s="48">
        <v>15</v>
      </c>
      <c r="P83" s="47">
        <v>210</v>
      </c>
      <c r="Q83" s="55"/>
      <c r="R83" s="57"/>
    </row>
    <row r="84" s="4" customFormat="1" customHeight="1" spans="1:18">
      <c r="A84" s="26">
        <f t="shared" si="1"/>
        <v>77</v>
      </c>
      <c r="B84" s="27" t="s">
        <v>299</v>
      </c>
      <c r="C84" s="28" t="s">
        <v>189</v>
      </c>
      <c r="D84" s="29" t="s">
        <v>190</v>
      </c>
      <c r="E84" s="34" t="s">
        <v>191</v>
      </c>
      <c r="F84" s="31" t="s">
        <v>80</v>
      </c>
      <c r="G84" s="32">
        <v>1</v>
      </c>
      <c r="H84" s="33" t="s">
        <v>192</v>
      </c>
      <c r="I84" s="33" t="s">
        <v>192</v>
      </c>
      <c r="J84" s="43" t="s">
        <v>298</v>
      </c>
      <c r="K84" s="44" t="s">
        <v>118</v>
      </c>
      <c r="L84" s="45">
        <v>2510</v>
      </c>
      <c r="M84" s="46">
        <v>75.3</v>
      </c>
      <c r="N84" s="47">
        <v>1400</v>
      </c>
      <c r="O84" s="48">
        <v>15</v>
      </c>
      <c r="P84" s="47">
        <v>210</v>
      </c>
      <c r="Q84" s="55"/>
      <c r="R84" s="57"/>
    </row>
    <row r="85" s="4" customFormat="1" customHeight="1" spans="1:18">
      <c r="A85" s="26">
        <f t="shared" si="1"/>
        <v>78</v>
      </c>
      <c r="B85" s="27" t="s">
        <v>300</v>
      </c>
      <c r="C85" s="28" t="s">
        <v>189</v>
      </c>
      <c r="D85" s="29" t="s">
        <v>190</v>
      </c>
      <c r="E85" s="34" t="s">
        <v>191</v>
      </c>
      <c r="F85" s="31" t="s">
        <v>80</v>
      </c>
      <c r="G85" s="32">
        <v>1</v>
      </c>
      <c r="H85" s="33" t="s">
        <v>192</v>
      </c>
      <c r="I85" s="33" t="s">
        <v>192</v>
      </c>
      <c r="J85" s="43" t="s">
        <v>301</v>
      </c>
      <c r="K85" s="44" t="s">
        <v>118</v>
      </c>
      <c r="L85" s="45">
        <v>2510</v>
      </c>
      <c r="M85" s="46">
        <v>75.3</v>
      </c>
      <c r="N85" s="47">
        <v>1400</v>
      </c>
      <c r="O85" s="48">
        <v>15</v>
      </c>
      <c r="P85" s="47">
        <v>210</v>
      </c>
      <c r="Q85" s="55"/>
      <c r="R85" s="57"/>
    </row>
    <row r="86" s="4" customFormat="1" customHeight="1" spans="1:18">
      <c r="A86" s="26">
        <f t="shared" si="1"/>
        <v>79</v>
      </c>
      <c r="B86" s="27" t="s">
        <v>302</v>
      </c>
      <c r="C86" s="28" t="s">
        <v>189</v>
      </c>
      <c r="D86" s="29" t="s">
        <v>190</v>
      </c>
      <c r="E86" s="34" t="s">
        <v>191</v>
      </c>
      <c r="F86" s="31" t="s">
        <v>80</v>
      </c>
      <c r="G86" s="32">
        <v>1</v>
      </c>
      <c r="H86" s="33" t="s">
        <v>192</v>
      </c>
      <c r="I86" s="33" t="s">
        <v>192</v>
      </c>
      <c r="J86" s="43" t="s">
        <v>303</v>
      </c>
      <c r="K86" s="44" t="s">
        <v>118</v>
      </c>
      <c r="L86" s="45">
        <v>2510</v>
      </c>
      <c r="M86" s="46">
        <v>75.3</v>
      </c>
      <c r="N86" s="47">
        <v>1400</v>
      </c>
      <c r="O86" s="48">
        <v>15</v>
      </c>
      <c r="P86" s="47">
        <v>210</v>
      </c>
      <c r="Q86" s="55"/>
      <c r="R86" s="57"/>
    </row>
    <row r="87" s="4" customFormat="1" customHeight="1" spans="1:18">
      <c r="A87" s="26">
        <f t="shared" si="1"/>
        <v>80</v>
      </c>
      <c r="B87" s="27" t="s">
        <v>304</v>
      </c>
      <c r="C87" s="28" t="s">
        <v>189</v>
      </c>
      <c r="D87" s="29" t="s">
        <v>190</v>
      </c>
      <c r="E87" s="34" t="s">
        <v>191</v>
      </c>
      <c r="F87" s="31" t="s">
        <v>80</v>
      </c>
      <c r="G87" s="32">
        <v>1</v>
      </c>
      <c r="H87" s="33" t="s">
        <v>192</v>
      </c>
      <c r="I87" s="33" t="s">
        <v>192</v>
      </c>
      <c r="J87" s="43" t="s">
        <v>305</v>
      </c>
      <c r="K87" s="44" t="s">
        <v>118</v>
      </c>
      <c r="L87" s="45">
        <v>2510</v>
      </c>
      <c r="M87" s="46">
        <v>75.3</v>
      </c>
      <c r="N87" s="47">
        <v>1400</v>
      </c>
      <c r="O87" s="48">
        <v>15</v>
      </c>
      <c r="P87" s="47">
        <v>210</v>
      </c>
      <c r="Q87" s="55"/>
      <c r="R87" s="57"/>
    </row>
    <row r="88" s="4" customFormat="1" customHeight="1" spans="1:18">
      <c r="A88" s="26">
        <f t="shared" si="1"/>
        <v>81</v>
      </c>
      <c r="B88" s="27" t="s">
        <v>306</v>
      </c>
      <c r="C88" s="28" t="s">
        <v>189</v>
      </c>
      <c r="D88" s="29" t="s">
        <v>190</v>
      </c>
      <c r="E88" s="34" t="s">
        <v>191</v>
      </c>
      <c r="F88" s="31" t="s">
        <v>80</v>
      </c>
      <c r="G88" s="32">
        <v>1</v>
      </c>
      <c r="H88" s="33" t="s">
        <v>192</v>
      </c>
      <c r="I88" s="33" t="s">
        <v>192</v>
      </c>
      <c r="J88" s="43" t="s">
        <v>307</v>
      </c>
      <c r="K88" s="44" t="s">
        <v>118</v>
      </c>
      <c r="L88" s="45">
        <v>2510</v>
      </c>
      <c r="M88" s="46">
        <v>75.3</v>
      </c>
      <c r="N88" s="47">
        <v>1400</v>
      </c>
      <c r="O88" s="48">
        <v>15</v>
      </c>
      <c r="P88" s="47">
        <v>210</v>
      </c>
      <c r="Q88" s="55"/>
      <c r="R88" s="57"/>
    </row>
    <row r="89" s="4" customFormat="1" customHeight="1" spans="1:18">
      <c r="A89" s="26">
        <f t="shared" si="1"/>
        <v>82</v>
      </c>
      <c r="B89" s="27" t="s">
        <v>308</v>
      </c>
      <c r="C89" s="28" t="s">
        <v>189</v>
      </c>
      <c r="D89" s="29" t="s">
        <v>190</v>
      </c>
      <c r="E89" s="34" t="s">
        <v>191</v>
      </c>
      <c r="F89" s="31" t="s">
        <v>80</v>
      </c>
      <c r="G89" s="32">
        <v>1</v>
      </c>
      <c r="H89" s="33" t="s">
        <v>192</v>
      </c>
      <c r="I89" s="33" t="s">
        <v>192</v>
      </c>
      <c r="J89" s="43" t="s">
        <v>153</v>
      </c>
      <c r="K89" s="44" t="s">
        <v>118</v>
      </c>
      <c r="L89" s="45">
        <v>2510</v>
      </c>
      <c r="M89" s="46">
        <v>75.3</v>
      </c>
      <c r="N89" s="47">
        <v>1400</v>
      </c>
      <c r="O89" s="48">
        <v>15</v>
      </c>
      <c r="P89" s="47">
        <v>210</v>
      </c>
      <c r="Q89" s="55"/>
      <c r="R89" s="57"/>
    </row>
    <row r="90" s="4" customFormat="1" customHeight="1" spans="1:18">
      <c r="A90" s="26">
        <f t="shared" si="1"/>
        <v>83</v>
      </c>
      <c r="B90" s="27" t="s">
        <v>309</v>
      </c>
      <c r="C90" s="28" t="s">
        <v>189</v>
      </c>
      <c r="D90" s="29" t="s">
        <v>190</v>
      </c>
      <c r="E90" s="34" t="s">
        <v>191</v>
      </c>
      <c r="F90" s="31" t="s">
        <v>80</v>
      </c>
      <c r="G90" s="32">
        <v>1</v>
      </c>
      <c r="H90" s="33" t="s">
        <v>192</v>
      </c>
      <c r="I90" s="33" t="s">
        <v>192</v>
      </c>
      <c r="J90" s="43" t="s">
        <v>310</v>
      </c>
      <c r="K90" s="44" t="s">
        <v>118</v>
      </c>
      <c r="L90" s="45">
        <v>2510</v>
      </c>
      <c r="M90" s="46">
        <v>75.3</v>
      </c>
      <c r="N90" s="47">
        <v>1400</v>
      </c>
      <c r="O90" s="48">
        <v>15</v>
      </c>
      <c r="P90" s="47">
        <v>210</v>
      </c>
      <c r="Q90" s="55"/>
      <c r="R90" s="57"/>
    </row>
    <row r="91" s="4" customFormat="1" customHeight="1" spans="1:18">
      <c r="A91" s="26">
        <f t="shared" si="1"/>
        <v>84</v>
      </c>
      <c r="B91" s="27" t="s">
        <v>311</v>
      </c>
      <c r="C91" s="28" t="s">
        <v>189</v>
      </c>
      <c r="D91" s="29" t="s">
        <v>190</v>
      </c>
      <c r="E91" s="34" t="s">
        <v>191</v>
      </c>
      <c r="F91" s="31" t="s">
        <v>80</v>
      </c>
      <c r="G91" s="32">
        <v>1</v>
      </c>
      <c r="H91" s="33" t="s">
        <v>192</v>
      </c>
      <c r="I91" s="33" t="s">
        <v>192</v>
      </c>
      <c r="J91" s="43" t="s">
        <v>312</v>
      </c>
      <c r="K91" s="44" t="s">
        <v>118</v>
      </c>
      <c r="L91" s="45">
        <v>2510</v>
      </c>
      <c r="M91" s="46">
        <v>75.3</v>
      </c>
      <c r="N91" s="47">
        <v>1400</v>
      </c>
      <c r="O91" s="48">
        <v>15</v>
      </c>
      <c r="P91" s="47">
        <v>210</v>
      </c>
      <c r="Q91" s="55"/>
      <c r="R91" s="57"/>
    </row>
    <row r="92" s="4" customFormat="1" customHeight="1" spans="1:18">
      <c r="A92" s="26">
        <f t="shared" si="1"/>
        <v>85</v>
      </c>
      <c r="B92" s="27" t="s">
        <v>313</v>
      </c>
      <c r="C92" s="28" t="s">
        <v>189</v>
      </c>
      <c r="D92" s="29" t="s">
        <v>190</v>
      </c>
      <c r="E92" s="34" t="s">
        <v>191</v>
      </c>
      <c r="F92" s="31" t="s">
        <v>80</v>
      </c>
      <c r="G92" s="32">
        <v>1</v>
      </c>
      <c r="H92" s="33" t="s">
        <v>192</v>
      </c>
      <c r="I92" s="33" t="s">
        <v>192</v>
      </c>
      <c r="J92" s="43" t="s">
        <v>314</v>
      </c>
      <c r="K92" s="44" t="s">
        <v>118</v>
      </c>
      <c r="L92" s="45">
        <v>2510</v>
      </c>
      <c r="M92" s="46">
        <v>75.3</v>
      </c>
      <c r="N92" s="47">
        <v>1400</v>
      </c>
      <c r="O92" s="48">
        <v>15</v>
      </c>
      <c r="P92" s="47">
        <v>210</v>
      </c>
      <c r="Q92" s="55"/>
      <c r="R92" s="57"/>
    </row>
    <row r="93" s="4" customFormat="1" customHeight="1" spans="1:18">
      <c r="A93" s="26">
        <f t="shared" si="1"/>
        <v>86</v>
      </c>
      <c r="B93" s="27" t="s">
        <v>315</v>
      </c>
      <c r="C93" s="28" t="s">
        <v>189</v>
      </c>
      <c r="D93" s="29" t="s">
        <v>190</v>
      </c>
      <c r="E93" s="34" t="s">
        <v>191</v>
      </c>
      <c r="F93" s="31" t="s">
        <v>80</v>
      </c>
      <c r="G93" s="32">
        <v>1</v>
      </c>
      <c r="H93" s="33" t="s">
        <v>192</v>
      </c>
      <c r="I93" s="33" t="s">
        <v>192</v>
      </c>
      <c r="J93" s="43" t="s">
        <v>316</v>
      </c>
      <c r="K93" s="44" t="s">
        <v>118</v>
      </c>
      <c r="L93" s="45">
        <v>2510</v>
      </c>
      <c r="M93" s="46">
        <v>75.3</v>
      </c>
      <c r="N93" s="47">
        <v>1400</v>
      </c>
      <c r="O93" s="48">
        <v>15</v>
      </c>
      <c r="P93" s="47">
        <v>210</v>
      </c>
      <c r="Q93" s="55"/>
      <c r="R93" s="57"/>
    </row>
    <row r="94" s="4" customFormat="1" customHeight="1" spans="1:18">
      <c r="A94" s="26">
        <f t="shared" si="1"/>
        <v>87</v>
      </c>
      <c r="B94" s="27" t="s">
        <v>317</v>
      </c>
      <c r="C94" s="28" t="s">
        <v>189</v>
      </c>
      <c r="D94" s="29" t="s">
        <v>190</v>
      </c>
      <c r="E94" s="34" t="s">
        <v>191</v>
      </c>
      <c r="F94" s="31" t="s">
        <v>80</v>
      </c>
      <c r="G94" s="32">
        <v>1</v>
      </c>
      <c r="H94" s="33" t="s">
        <v>192</v>
      </c>
      <c r="I94" s="33" t="s">
        <v>192</v>
      </c>
      <c r="J94" s="43" t="s">
        <v>318</v>
      </c>
      <c r="K94" s="44" t="s">
        <v>118</v>
      </c>
      <c r="L94" s="45">
        <v>2510</v>
      </c>
      <c r="M94" s="46">
        <v>75.3</v>
      </c>
      <c r="N94" s="47">
        <v>1400</v>
      </c>
      <c r="O94" s="48">
        <v>15</v>
      </c>
      <c r="P94" s="47">
        <v>210</v>
      </c>
      <c r="Q94" s="55"/>
      <c r="R94" s="57"/>
    </row>
    <row r="95" s="4" customFormat="1" customHeight="1" spans="1:18">
      <c r="A95" s="26">
        <f t="shared" si="1"/>
        <v>88</v>
      </c>
      <c r="B95" s="27" t="s">
        <v>319</v>
      </c>
      <c r="C95" s="28" t="s">
        <v>189</v>
      </c>
      <c r="D95" s="29" t="s">
        <v>190</v>
      </c>
      <c r="E95" s="34" t="s">
        <v>191</v>
      </c>
      <c r="F95" s="31" t="s">
        <v>80</v>
      </c>
      <c r="G95" s="32">
        <v>1</v>
      </c>
      <c r="H95" s="33" t="s">
        <v>192</v>
      </c>
      <c r="I95" s="33" t="s">
        <v>192</v>
      </c>
      <c r="J95" s="43" t="s">
        <v>320</v>
      </c>
      <c r="K95" s="44" t="s">
        <v>118</v>
      </c>
      <c r="L95" s="45">
        <v>2510</v>
      </c>
      <c r="M95" s="46">
        <v>75.3</v>
      </c>
      <c r="N95" s="47">
        <v>1400</v>
      </c>
      <c r="O95" s="48">
        <v>15</v>
      </c>
      <c r="P95" s="47">
        <v>210</v>
      </c>
      <c r="Q95" s="55"/>
      <c r="R95" s="57"/>
    </row>
    <row r="96" s="4" customFormat="1" customHeight="1" spans="1:18">
      <c r="A96" s="26">
        <f t="shared" si="1"/>
        <v>89</v>
      </c>
      <c r="B96" s="27" t="s">
        <v>321</v>
      </c>
      <c r="C96" s="28" t="s">
        <v>189</v>
      </c>
      <c r="D96" s="29" t="s">
        <v>190</v>
      </c>
      <c r="E96" s="34" t="s">
        <v>191</v>
      </c>
      <c r="F96" s="31" t="s">
        <v>80</v>
      </c>
      <c r="G96" s="32">
        <v>1</v>
      </c>
      <c r="H96" s="33" t="s">
        <v>192</v>
      </c>
      <c r="I96" s="33" t="s">
        <v>192</v>
      </c>
      <c r="J96" s="43" t="s">
        <v>322</v>
      </c>
      <c r="K96" s="44" t="s">
        <v>118</v>
      </c>
      <c r="L96" s="45">
        <v>2510</v>
      </c>
      <c r="M96" s="46">
        <v>75.3</v>
      </c>
      <c r="N96" s="47">
        <v>1400</v>
      </c>
      <c r="O96" s="48">
        <v>15</v>
      </c>
      <c r="P96" s="47">
        <v>210</v>
      </c>
      <c r="Q96" s="55"/>
      <c r="R96" s="57"/>
    </row>
    <row r="97" s="4" customFormat="1" customHeight="1" spans="1:18">
      <c r="A97" s="26">
        <f t="shared" si="1"/>
        <v>90</v>
      </c>
      <c r="B97" s="27" t="s">
        <v>323</v>
      </c>
      <c r="C97" s="28" t="s">
        <v>189</v>
      </c>
      <c r="D97" s="29" t="s">
        <v>190</v>
      </c>
      <c r="E97" s="34" t="s">
        <v>191</v>
      </c>
      <c r="F97" s="31" t="s">
        <v>80</v>
      </c>
      <c r="G97" s="32">
        <v>1</v>
      </c>
      <c r="H97" s="33" t="s">
        <v>192</v>
      </c>
      <c r="I97" s="33" t="s">
        <v>192</v>
      </c>
      <c r="J97" s="43" t="s">
        <v>324</v>
      </c>
      <c r="K97" s="44" t="s">
        <v>118</v>
      </c>
      <c r="L97" s="45">
        <v>2510</v>
      </c>
      <c r="M97" s="46">
        <v>75.3</v>
      </c>
      <c r="N97" s="47">
        <v>1400</v>
      </c>
      <c r="O97" s="48">
        <v>15</v>
      </c>
      <c r="P97" s="47">
        <v>210</v>
      </c>
      <c r="Q97" s="55"/>
      <c r="R97" s="57"/>
    </row>
    <row r="98" s="4" customFormat="1" customHeight="1" spans="1:18">
      <c r="A98" s="26">
        <f t="shared" si="1"/>
        <v>91</v>
      </c>
      <c r="B98" s="27" t="s">
        <v>325</v>
      </c>
      <c r="C98" s="28" t="s">
        <v>189</v>
      </c>
      <c r="D98" s="29" t="s">
        <v>190</v>
      </c>
      <c r="E98" s="34" t="s">
        <v>191</v>
      </c>
      <c r="F98" s="31" t="s">
        <v>80</v>
      </c>
      <c r="G98" s="32">
        <v>1</v>
      </c>
      <c r="H98" s="33" t="s">
        <v>192</v>
      </c>
      <c r="I98" s="33" t="s">
        <v>192</v>
      </c>
      <c r="J98" s="43" t="s">
        <v>326</v>
      </c>
      <c r="K98" s="44" t="s">
        <v>118</v>
      </c>
      <c r="L98" s="45">
        <v>2510</v>
      </c>
      <c r="M98" s="46">
        <v>75.3</v>
      </c>
      <c r="N98" s="47">
        <v>1400</v>
      </c>
      <c r="O98" s="48">
        <v>15</v>
      </c>
      <c r="P98" s="47">
        <v>210</v>
      </c>
      <c r="Q98" s="55"/>
      <c r="R98" s="57"/>
    </row>
    <row r="99" s="4" customFormat="1" customHeight="1" spans="1:18">
      <c r="A99" s="26">
        <f t="shared" si="1"/>
        <v>92</v>
      </c>
      <c r="B99" s="27" t="s">
        <v>327</v>
      </c>
      <c r="C99" s="28" t="s">
        <v>189</v>
      </c>
      <c r="D99" s="29" t="s">
        <v>190</v>
      </c>
      <c r="E99" s="34" t="s">
        <v>191</v>
      </c>
      <c r="F99" s="31" t="s">
        <v>80</v>
      </c>
      <c r="G99" s="32">
        <v>1</v>
      </c>
      <c r="H99" s="33" t="s">
        <v>192</v>
      </c>
      <c r="I99" s="33" t="s">
        <v>192</v>
      </c>
      <c r="J99" s="43" t="s">
        <v>328</v>
      </c>
      <c r="K99" s="44" t="s">
        <v>118</v>
      </c>
      <c r="L99" s="45">
        <v>2510</v>
      </c>
      <c r="M99" s="46">
        <v>75.3</v>
      </c>
      <c r="N99" s="47">
        <v>1400</v>
      </c>
      <c r="O99" s="48">
        <v>15</v>
      </c>
      <c r="P99" s="47">
        <v>210</v>
      </c>
      <c r="Q99" s="55"/>
      <c r="R99" s="57"/>
    </row>
    <row r="100" s="4" customFormat="1" customHeight="1" spans="1:18">
      <c r="A100" s="26">
        <f t="shared" si="1"/>
        <v>93</v>
      </c>
      <c r="B100" s="27" t="s">
        <v>329</v>
      </c>
      <c r="C100" s="28" t="s">
        <v>189</v>
      </c>
      <c r="D100" s="29" t="s">
        <v>190</v>
      </c>
      <c r="E100" s="34" t="s">
        <v>191</v>
      </c>
      <c r="F100" s="31" t="s">
        <v>80</v>
      </c>
      <c r="G100" s="32">
        <v>1</v>
      </c>
      <c r="H100" s="33" t="s">
        <v>192</v>
      </c>
      <c r="I100" s="33" t="s">
        <v>192</v>
      </c>
      <c r="J100" s="43" t="s">
        <v>330</v>
      </c>
      <c r="K100" s="44" t="s">
        <v>118</v>
      </c>
      <c r="L100" s="45">
        <v>2510</v>
      </c>
      <c r="M100" s="46">
        <v>75.3</v>
      </c>
      <c r="N100" s="47">
        <v>1400</v>
      </c>
      <c r="O100" s="48">
        <v>15</v>
      </c>
      <c r="P100" s="47">
        <v>210</v>
      </c>
      <c r="Q100" s="55"/>
      <c r="R100" s="57"/>
    </row>
    <row r="101" s="4" customFormat="1" customHeight="1" spans="1:18">
      <c r="A101" s="26">
        <f t="shared" si="1"/>
        <v>94</v>
      </c>
      <c r="B101" s="27" t="s">
        <v>331</v>
      </c>
      <c r="C101" s="28" t="s">
        <v>189</v>
      </c>
      <c r="D101" s="29" t="s">
        <v>190</v>
      </c>
      <c r="E101" s="34" t="s">
        <v>191</v>
      </c>
      <c r="F101" s="31" t="s">
        <v>80</v>
      </c>
      <c r="G101" s="32">
        <v>1</v>
      </c>
      <c r="H101" s="33" t="s">
        <v>192</v>
      </c>
      <c r="I101" s="33" t="s">
        <v>192</v>
      </c>
      <c r="J101" s="43" t="s">
        <v>332</v>
      </c>
      <c r="K101" s="44" t="s">
        <v>118</v>
      </c>
      <c r="L101" s="45">
        <v>2510</v>
      </c>
      <c r="M101" s="46">
        <v>75.3</v>
      </c>
      <c r="N101" s="47">
        <v>1400</v>
      </c>
      <c r="O101" s="48">
        <v>15</v>
      </c>
      <c r="P101" s="47">
        <v>210</v>
      </c>
      <c r="Q101" s="55"/>
      <c r="R101" s="57"/>
    </row>
    <row r="102" s="4" customFormat="1" customHeight="1" spans="1:18">
      <c r="A102" s="26">
        <f t="shared" si="1"/>
        <v>95</v>
      </c>
      <c r="B102" s="27" t="s">
        <v>333</v>
      </c>
      <c r="C102" s="28" t="s">
        <v>189</v>
      </c>
      <c r="D102" s="29" t="s">
        <v>190</v>
      </c>
      <c r="E102" s="34" t="s">
        <v>191</v>
      </c>
      <c r="F102" s="31" t="s">
        <v>80</v>
      </c>
      <c r="G102" s="32">
        <v>1</v>
      </c>
      <c r="H102" s="33" t="s">
        <v>192</v>
      </c>
      <c r="I102" s="33" t="s">
        <v>192</v>
      </c>
      <c r="J102" s="43" t="s">
        <v>334</v>
      </c>
      <c r="K102" s="44" t="s">
        <v>118</v>
      </c>
      <c r="L102" s="45">
        <v>2510</v>
      </c>
      <c r="M102" s="46">
        <v>75.3</v>
      </c>
      <c r="N102" s="47">
        <v>1400</v>
      </c>
      <c r="O102" s="48">
        <v>15</v>
      </c>
      <c r="P102" s="47">
        <v>210</v>
      </c>
      <c r="Q102" s="55"/>
      <c r="R102" s="57"/>
    </row>
    <row r="103" s="4" customFormat="1" customHeight="1" spans="1:18">
      <c r="A103" s="26">
        <f t="shared" si="1"/>
        <v>96</v>
      </c>
      <c r="B103" s="27" t="s">
        <v>335</v>
      </c>
      <c r="C103" s="28" t="s">
        <v>189</v>
      </c>
      <c r="D103" s="29" t="s">
        <v>190</v>
      </c>
      <c r="E103" s="34" t="s">
        <v>191</v>
      </c>
      <c r="F103" s="31" t="s">
        <v>80</v>
      </c>
      <c r="G103" s="32">
        <v>1</v>
      </c>
      <c r="H103" s="33" t="s">
        <v>192</v>
      </c>
      <c r="I103" s="33" t="s">
        <v>192</v>
      </c>
      <c r="J103" s="43" t="s">
        <v>336</v>
      </c>
      <c r="K103" s="44" t="s">
        <v>118</v>
      </c>
      <c r="L103" s="45">
        <v>2510</v>
      </c>
      <c r="M103" s="46">
        <v>75.3</v>
      </c>
      <c r="N103" s="47">
        <v>1400</v>
      </c>
      <c r="O103" s="48">
        <v>15</v>
      </c>
      <c r="P103" s="47">
        <v>210</v>
      </c>
      <c r="Q103" s="55"/>
      <c r="R103" s="57"/>
    </row>
    <row r="104" s="4" customFormat="1" customHeight="1" spans="1:18">
      <c r="A104" s="26">
        <f t="shared" si="1"/>
        <v>97</v>
      </c>
      <c r="B104" s="27" t="s">
        <v>337</v>
      </c>
      <c r="C104" s="28" t="s">
        <v>189</v>
      </c>
      <c r="D104" s="29" t="s">
        <v>190</v>
      </c>
      <c r="E104" s="34" t="s">
        <v>191</v>
      </c>
      <c r="F104" s="31" t="s">
        <v>80</v>
      </c>
      <c r="G104" s="32">
        <v>1</v>
      </c>
      <c r="H104" s="33" t="s">
        <v>192</v>
      </c>
      <c r="I104" s="33" t="s">
        <v>192</v>
      </c>
      <c r="J104" s="43" t="s">
        <v>338</v>
      </c>
      <c r="K104" s="44" t="s">
        <v>118</v>
      </c>
      <c r="L104" s="45">
        <v>2510</v>
      </c>
      <c r="M104" s="46">
        <v>75.3</v>
      </c>
      <c r="N104" s="47">
        <v>1400</v>
      </c>
      <c r="O104" s="48">
        <v>15</v>
      </c>
      <c r="P104" s="47">
        <v>210</v>
      </c>
      <c r="Q104" s="55"/>
      <c r="R104" s="57"/>
    </row>
    <row r="105" s="4" customFormat="1" customHeight="1" spans="1:18">
      <c r="A105" s="26">
        <f t="shared" si="1"/>
        <v>98</v>
      </c>
      <c r="B105" s="27" t="s">
        <v>339</v>
      </c>
      <c r="C105" s="28" t="s">
        <v>189</v>
      </c>
      <c r="D105" s="29" t="s">
        <v>190</v>
      </c>
      <c r="E105" s="34" t="s">
        <v>191</v>
      </c>
      <c r="F105" s="31" t="s">
        <v>80</v>
      </c>
      <c r="G105" s="32">
        <v>1</v>
      </c>
      <c r="H105" s="33" t="s">
        <v>192</v>
      </c>
      <c r="I105" s="33" t="s">
        <v>192</v>
      </c>
      <c r="J105" s="43" t="s">
        <v>340</v>
      </c>
      <c r="K105" s="44" t="s">
        <v>118</v>
      </c>
      <c r="L105" s="45">
        <v>2510</v>
      </c>
      <c r="M105" s="46">
        <v>75.3</v>
      </c>
      <c r="N105" s="47">
        <v>1400</v>
      </c>
      <c r="O105" s="48">
        <v>15</v>
      </c>
      <c r="P105" s="47">
        <v>210</v>
      </c>
      <c r="Q105" s="55"/>
      <c r="R105" s="57"/>
    </row>
    <row r="106" s="4" customFormat="1" customHeight="1" spans="1:18">
      <c r="A106" s="26">
        <f t="shared" si="1"/>
        <v>99</v>
      </c>
      <c r="B106" s="27" t="s">
        <v>341</v>
      </c>
      <c r="C106" s="28" t="s">
        <v>189</v>
      </c>
      <c r="D106" s="29" t="s">
        <v>190</v>
      </c>
      <c r="E106" s="34" t="s">
        <v>191</v>
      </c>
      <c r="F106" s="31" t="s">
        <v>80</v>
      </c>
      <c r="G106" s="32">
        <v>1</v>
      </c>
      <c r="H106" s="33" t="s">
        <v>192</v>
      </c>
      <c r="I106" s="33" t="s">
        <v>192</v>
      </c>
      <c r="J106" s="43" t="s">
        <v>342</v>
      </c>
      <c r="K106" s="44" t="s">
        <v>118</v>
      </c>
      <c r="L106" s="45">
        <v>2510</v>
      </c>
      <c r="M106" s="46">
        <v>75.3</v>
      </c>
      <c r="N106" s="47">
        <v>1400</v>
      </c>
      <c r="O106" s="48">
        <v>15</v>
      </c>
      <c r="P106" s="47">
        <v>210</v>
      </c>
      <c r="Q106" s="55"/>
      <c r="R106" s="57"/>
    </row>
    <row r="107" s="4" customFormat="1" customHeight="1" spans="1:18">
      <c r="A107" s="26">
        <f t="shared" si="1"/>
        <v>100</v>
      </c>
      <c r="B107" s="27" t="s">
        <v>343</v>
      </c>
      <c r="C107" s="28" t="s">
        <v>189</v>
      </c>
      <c r="D107" s="29" t="s">
        <v>190</v>
      </c>
      <c r="E107" s="34" t="s">
        <v>191</v>
      </c>
      <c r="F107" s="31" t="s">
        <v>80</v>
      </c>
      <c r="G107" s="32">
        <v>1</v>
      </c>
      <c r="H107" s="33" t="s">
        <v>192</v>
      </c>
      <c r="I107" s="33" t="s">
        <v>192</v>
      </c>
      <c r="J107" s="43" t="s">
        <v>344</v>
      </c>
      <c r="K107" s="44" t="s">
        <v>118</v>
      </c>
      <c r="L107" s="45">
        <v>2510</v>
      </c>
      <c r="M107" s="46">
        <v>75.3</v>
      </c>
      <c r="N107" s="47">
        <v>1400</v>
      </c>
      <c r="O107" s="48">
        <v>15</v>
      </c>
      <c r="P107" s="47">
        <v>210</v>
      </c>
      <c r="Q107" s="55"/>
      <c r="R107" s="57"/>
    </row>
    <row r="108" s="4" customFormat="1" customHeight="1" spans="1:18">
      <c r="A108" s="26">
        <f t="shared" si="1"/>
        <v>101</v>
      </c>
      <c r="B108" s="27" t="s">
        <v>345</v>
      </c>
      <c r="C108" s="28" t="s">
        <v>189</v>
      </c>
      <c r="D108" s="29" t="s">
        <v>190</v>
      </c>
      <c r="E108" s="34" t="s">
        <v>191</v>
      </c>
      <c r="F108" s="31" t="s">
        <v>80</v>
      </c>
      <c r="G108" s="32">
        <v>1</v>
      </c>
      <c r="H108" s="33" t="s">
        <v>192</v>
      </c>
      <c r="I108" s="33" t="s">
        <v>192</v>
      </c>
      <c r="J108" s="43" t="s">
        <v>346</v>
      </c>
      <c r="K108" s="44" t="s">
        <v>118</v>
      </c>
      <c r="L108" s="45">
        <v>2510</v>
      </c>
      <c r="M108" s="46">
        <v>75.3</v>
      </c>
      <c r="N108" s="47">
        <v>1400</v>
      </c>
      <c r="O108" s="48">
        <v>15</v>
      </c>
      <c r="P108" s="47">
        <v>210</v>
      </c>
      <c r="Q108" s="55"/>
      <c r="R108" s="57"/>
    </row>
    <row r="109" s="4" customFormat="1" customHeight="1" spans="1:18">
      <c r="A109" s="26">
        <f t="shared" si="1"/>
        <v>102</v>
      </c>
      <c r="B109" s="27" t="s">
        <v>347</v>
      </c>
      <c r="C109" s="28" t="s">
        <v>189</v>
      </c>
      <c r="D109" s="29" t="s">
        <v>190</v>
      </c>
      <c r="E109" s="34" t="s">
        <v>191</v>
      </c>
      <c r="F109" s="31" t="s">
        <v>80</v>
      </c>
      <c r="G109" s="32">
        <v>1</v>
      </c>
      <c r="H109" s="33" t="s">
        <v>192</v>
      </c>
      <c r="I109" s="33" t="s">
        <v>192</v>
      </c>
      <c r="J109" s="43" t="s">
        <v>348</v>
      </c>
      <c r="K109" s="44" t="s">
        <v>118</v>
      </c>
      <c r="L109" s="45">
        <v>2510</v>
      </c>
      <c r="M109" s="46">
        <v>75.3</v>
      </c>
      <c r="N109" s="47">
        <v>1400</v>
      </c>
      <c r="O109" s="48">
        <v>15</v>
      </c>
      <c r="P109" s="47">
        <v>210</v>
      </c>
      <c r="Q109" s="55"/>
      <c r="R109" s="57"/>
    </row>
    <row r="110" s="4" customFormat="1" customHeight="1" spans="1:18">
      <c r="A110" s="26">
        <f t="shared" si="1"/>
        <v>103</v>
      </c>
      <c r="B110" s="27" t="s">
        <v>349</v>
      </c>
      <c r="C110" s="28" t="s">
        <v>189</v>
      </c>
      <c r="D110" s="29" t="s">
        <v>190</v>
      </c>
      <c r="E110" s="34" t="s">
        <v>191</v>
      </c>
      <c r="F110" s="31" t="s">
        <v>80</v>
      </c>
      <c r="G110" s="32">
        <v>1</v>
      </c>
      <c r="H110" s="33" t="s">
        <v>192</v>
      </c>
      <c r="I110" s="33" t="s">
        <v>192</v>
      </c>
      <c r="J110" s="43" t="s">
        <v>350</v>
      </c>
      <c r="K110" s="44" t="s">
        <v>118</v>
      </c>
      <c r="L110" s="45">
        <v>2510</v>
      </c>
      <c r="M110" s="46">
        <v>75.3</v>
      </c>
      <c r="N110" s="47">
        <v>1400</v>
      </c>
      <c r="O110" s="48">
        <v>15</v>
      </c>
      <c r="P110" s="47">
        <v>210</v>
      </c>
      <c r="Q110" s="55"/>
      <c r="R110" s="57"/>
    </row>
    <row r="111" s="4" customFormat="1" customHeight="1" spans="1:18">
      <c r="A111" s="26">
        <f t="shared" si="1"/>
        <v>104</v>
      </c>
      <c r="B111" s="27" t="s">
        <v>351</v>
      </c>
      <c r="C111" s="28" t="s">
        <v>189</v>
      </c>
      <c r="D111" s="29" t="s">
        <v>190</v>
      </c>
      <c r="E111" s="34" t="s">
        <v>191</v>
      </c>
      <c r="F111" s="31" t="s">
        <v>80</v>
      </c>
      <c r="G111" s="32">
        <v>1</v>
      </c>
      <c r="H111" s="33" t="s">
        <v>192</v>
      </c>
      <c r="I111" s="33" t="s">
        <v>192</v>
      </c>
      <c r="J111" s="43" t="s">
        <v>352</v>
      </c>
      <c r="K111" s="44" t="s">
        <v>118</v>
      </c>
      <c r="L111" s="45">
        <v>2510</v>
      </c>
      <c r="M111" s="46">
        <v>75.3</v>
      </c>
      <c r="N111" s="47">
        <v>1400</v>
      </c>
      <c r="O111" s="48">
        <v>15</v>
      </c>
      <c r="P111" s="47">
        <v>210</v>
      </c>
      <c r="Q111" s="55"/>
      <c r="R111" s="57"/>
    </row>
    <row r="112" s="4" customFormat="1" customHeight="1" spans="1:18">
      <c r="A112" s="26">
        <f t="shared" si="1"/>
        <v>105</v>
      </c>
      <c r="B112" s="27" t="s">
        <v>353</v>
      </c>
      <c r="C112" s="28" t="s">
        <v>189</v>
      </c>
      <c r="D112" s="29" t="s">
        <v>190</v>
      </c>
      <c r="E112" s="34" t="s">
        <v>191</v>
      </c>
      <c r="F112" s="31" t="s">
        <v>80</v>
      </c>
      <c r="G112" s="32">
        <v>1</v>
      </c>
      <c r="H112" s="33" t="s">
        <v>192</v>
      </c>
      <c r="I112" s="33" t="s">
        <v>192</v>
      </c>
      <c r="J112" s="43" t="s">
        <v>354</v>
      </c>
      <c r="K112" s="44" t="s">
        <v>118</v>
      </c>
      <c r="L112" s="45">
        <v>2510</v>
      </c>
      <c r="M112" s="46">
        <v>75.3</v>
      </c>
      <c r="N112" s="47">
        <v>1400</v>
      </c>
      <c r="O112" s="48">
        <v>15</v>
      </c>
      <c r="P112" s="47">
        <v>210</v>
      </c>
      <c r="Q112" s="55"/>
      <c r="R112" s="57"/>
    </row>
    <row r="113" s="4" customFormat="1" customHeight="1" spans="1:18">
      <c r="A113" s="26">
        <f t="shared" si="1"/>
        <v>106</v>
      </c>
      <c r="B113" s="27" t="s">
        <v>355</v>
      </c>
      <c r="C113" s="28" t="s">
        <v>189</v>
      </c>
      <c r="D113" s="29" t="s">
        <v>190</v>
      </c>
      <c r="E113" s="34" t="s">
        <v>191</v>
      </c>
      <c r="F113" s="31" t="s">
        <v>80</v>
      </c>
      <c r="G113" s="32">
        <v>1</v>
      </c>
      <c r="H113" s="33" t="s">
        <v>192</v>
      </c>
      <c r="I113" s="33" t="s">
        <v>192</v>
      </c>
      <c r="J113" s="43" t="s">
        <v>356</v>
      </c>
      <c r="K113" s="44" t="s">
        <v>118</v>
      </c>
      <c r="L113" s="45">
        <v>2510</v>
      </c>
      <c r="M113" s="46">
        <v>75.3</v>
      </c>
      <c r="N113" s="47">
        <v>1400</v>
      </c>
      <c r="O113" s="48">
        <v>15</v>
      </c>
      <c r="P113" s="47">
        <v>210</v>
      </c>
      <c r="Q113" s="55"/>
      <c r="R113" s="57"/>
    </row>
    <row r="114" s="4" customFormat="1" customHeight="1" spans="1:18">
      <c r="A114" s="26">
        <f t="shared" si="1"/>
        <v>107</v>
      </c>
      <c r="B114" s="27" t="s">
        <v>357</v>
      </c>
      <c r="C114" s="28" t="s">
        <v>189</v>
      </c>
      <c r="D114" s="29" t="s">
        <v>190</v>
      </c>
      <c r="E114" s="34" t="s">
        <v>191</v>
      </c>
      <c r="F114" s="31" t="s">
        <v>80</v>
      </c>
      <c r="G114" s="32">
        <v>1</v>
      </c>
      <c r="H114" s="33" t="s">
        <v>192</v>
      </c>
      <c r="I114" s="33" t="s">
        <v>192</v>
      </c>
      <c r="J114" s="43" t="s">
        <v>358</v>
      </c>
      <c r="K114" s="44" t="s">
        <v>118</v>
      </c>
      <c r="L114" s="45">
        <v>2510</v>
      </c>
      <c r="M114" s="46">
        <v>75.3</v>
      </c>
      <c r="N114" s="47">
        <v>1400</v>
      </c>
      <c r="O114" s="48">
        <v>15</v>
      </c>
      <c r="P114" s="47">
        <v>210</v>
      </c>
      <c r="Q114" s="55"/>
      <c r="R114" s="57"/>
    </row>
    <row r="115" s="4" customFormat="1" customHeight="1" spans="1:18">
      <c r="A115" s="26">
        <f t="shared" si="1"/>
        <v>108</v>
      </c>
      <c r="B115" s="27" t="s">
        <v>359</v>
      </c>
      <c r="C115" s="35" t="s">
        <v>360</v>
      </c>
      <c r="D115" s="58" t="s">
        <v>361</v>
      </c>
      <c r="E115" s="34" t="s">
        <v>362</v>
      </c>
      <c r="F115" s="31" t="s">
        <v>80</v>
      </c>
      <c r="G115" s="32">
        <v>1</v>
      </c>
      <c r="H115" s="33" t="s">
        <v>363</v>
      </c>
      <c r="I115" s="33" t="s">
        <v>363</v>
      </c>
      <c r="J115" s="49" t="s">
        <v>364</v>
      </c>
      <c r="K115" s="44" t="s">
        <v>118</v>
      </c>
      <c r="L115" s="45">
        <v>2400</v>
      </c>
      <c r="M115" s="46">
        <v>72</v>
      </c>
      <c r="N115" s="47">
        <v>1400</v>
      </c>
      <c r="O115" s="48">
        <v>15</v>
      </c>
      <c r="P115" s="47">
        <v>210</v>
      </c>
      <c r="Q115" s="55"/>
      <c r="R115" s="57"/>
    </row>
    <row r="116" s="4" customFormat="1" customHeight="1" spans="1:18">
      <c r="A116" s="26">
        <f t="shared" si="1"/>
        <v>109</v>
      </c>
      <c r="B116" s="27" t="s">
        <v>365</v>
      </c>
      <c r="C116" s="28" t="s">
        <v>360</v>
      </c>
      <c r="D116" s="58" t="s">
        <v>361</v>
      </c>
      <c r="E116" s="34" t="s">
        <v>362</v>
      </c>
      <c r="F116" s="31" t="s">
        <v>80</v>
      </c>
      <c r="G116" s="32">
        <v>1</v>
      </c>
      <c r="H116" s="33" t="s">
        <v>363</v>
      </c>
      <c r="I116" s="33" t="s">
        <v>363</v>
      </c>
      <c r="J116" s="49" t="s">
        <v>364</v>
      </c>
      <c r="K116" s="44" t="s">
        <v>118</v>
      </c>
      <c r="L116" s="45">
        <v>2400</v>
      </c>
      <c r="M116" s="46">
        <v>72</v>
      </c>
      <c r="N116" s="47">
        <v>1400</v>
      </c>
      <c r="O116" s="48">
        <v>15</v>
      </c>
      <c r="P116" s="47">
        <v>210</v>
      </c>
      <c r="Q116" s="55"/>
      <c r="R116" s="57"/>
    </row>
    <row r="117" s="4" customFormat="1" customHeight="1" spans="1:18">
      <c r="A117" s="26">
        <f t="shared" si="1"/>
        <v>110</v>
      </c>
      <c r="B117" s="27" t="s">
        <v>366</v>
      </c>
      <c r="C117" s="28" t="s">
        <v>360</v>
      </c>
      <c r="D117" s="58" t="s">
        <v>361</v>
      </c>
      <c r="E117" s="34" t="s">
        <v>362</v>
      </c>
      <c r="F117" s="31" t="s">
        <v>80</v>
      </c>
      <c r="G117" s="32">
        <v>1</v>
      </c>
      <c r="H117" s="33" t="s">
        <v>363</v>
      </c>
      <c r="I117" s="33" t="s">
        <v>363</v>
      </c>
      <c r="J117" s="49" t="s">
        <v>364</v>
      </c>
      <c r="K117" s="44" t="s">
        <v>118</v>
      </c>
      <c r="L117" s="45">
        <v>2400</v>
      </c>
      <c r="M117" s="46">
        <v>72</v>
      </c>
      <c r="N117" s="47">
        <v>1400</v>
      </c>
      <c r="O117" s="48">
        <v>15</v>
      </c>
      <c r="P117" s="47">
        <v>210</v>
      </c>
      <c r="Q117" s="55"/>
      <c r="R117" s="57"/>
    </row>
    <row r="118" s="4" customFormat="1" customHeight="1" spans="1:18">
      <c r="A118" s="26">
        <f t="shared" si="1"/>
        <v>111</v>
      </c>
      <c r="B118" s="27" t="s">
        <v>367</v>
      </c>
      <c r="C118" s="35" t="s">
        <v>360</v>
      </c>
      <c r="D118" s="58" t="s">
        <v>361</v>
      </c>
      <c r="E118" s="34" t="s">
        <v>362</v>
      </c>
      <c r="F118" s="31" t="s">
        <v>80</v>
      </c>
      <c r="G118" s="32">
        <v>1</v>
      </c>
      <c r="H118" s="33" t="s">
        <v>363</v>
      </c>
      <c r="I118" s="33" t="s">
        <v>363</v>
      </c>
      <c r="J118" s="49" t="s">
        <v>364</v>
      </c>
      <c r="K118" s="44" t="s">
        <v>118</v>
      </c>
      <c r="L118" s="45">
        <v>2400</v>
      </c>
      <c r="M118" s="46">
        <v>72</v>
      </c>
      <c r="N118" s="47">
        <v>1400</v>
      </c>
      <c r="O118" s="48">
        <v>15</v>
      </c>
      <c r="P118" s="47">
        <v>210</v>
      </c>
      <c r="Q118" s="55"/>
      <c r="R118" s="57"/>
    </row>
    <row r="119" s="4" customFormat="1" customHeight="1" spans="1:18">
      <c r="A119" s="26">
        <f t="shared" si="1"/>
        <v>112</v>
      </c>
      <c r="B119" s="27" t="s">
        <v>368</v>
      </c>
      <c r="C119" s="35" t="s">
        <v>360</v>
      </c>
      <c r="D119" s="58" t="s">
        <v>361</v>
      </c>
      <c r="E119" s="34" t="s">
        <v>362</v>
      </c>
      <c r="F119" s="31" t="s">
        <v>80</v>
      </c>
      <c r="G119" s="32">
        <v>1</v>
      </c>
      <c r="H119" s="33" t="s">
        <v>363</v>
      </c>
      <c r="I119" s="33" t="s">
        <v>363</v>
      </c>
      <c r="J119" s="49" t="s">
        <v>364</v>
      </c>
      <c r="K119" s="44" t="s">
        <v>118</v>
      </c>
      <c r="L119" s="45">
        <v>2400</v>
      </c>
      <c r="M119" s="46">
        <v>72</v>
      </c>
      <c r="N119" s="47">
        <v>1400</v>
      </c>
      <c r="O119" s="48">
        <v>15</v>
      </c>
      <c r="P119" s="47">
        <v>210</v>
      </c>
      <c r="Q119" s="55"/>
      <c r="R119" s="57"/>
    </row>
    <row r="120" s="4" customFormat="1" customHeight="1" spans="1:18">
      <c r="A120" s="26">
        <f t="shared" si="1"/>
        <v>113</v>
      </c>
      <c r="B120" s="27" t="s">
        <v>369</v>
      </c>
      <c r="C120" s="28" t="s">
        <v>360</v>
      </c>
      <c r="D120" s="58" t="s">
        <v>361</v>
      </c>
      <c r="E120" s="34" t="s">
        <v>362</v>
      </c>
      <c r="F120" s="31" t="s">
        <v>80</v>
      </c>
      <c r="G120" s="32">
        <v>1</v>
      </c>
      <c r="H120" s="33" t="s">
        <v>363</v>
      </c>
      <c r="I120" s="33" t="s">
        <v>363</v>
      </c>
      <c r="J120" s="49" t="s">
        <v>364</v>
      </c>
      <c r="K120" s="44" t="s">
        <v>118</v>
      </c>
      <c r="L120" s="45">
        <v>2400</v>
      </c>
      <c r="M120" s="46">
        <v>72</v>
      </c>
      <c r="N120" s="47">
        <v>1400</v>
      </c>
      <c r="O120" s="48">
        <v>15</v>
      </c>
      <c r="P120" s="47">
        <v>210</v>
      </c>
      <c r="Q120" s="55"/>
      <c r="R120" s="57"/>
    </row>
    <row r="121" s="4" customFormat="1" customHeight="1" spans="1:18">
      <c r="A121" s="26">
        <f t="shared" si="1"/>
        <v>114</v>
      </c>
      <c r="B121" s="27" t="s">
        <v>370</v>
      </c>
      <c r="C121" s="28" t="s">
        <v>360</v>
      </c>
      <c r="D121" s="58" t="s">
        <v>361</v>
      </c>
      <c r="E121" s="34" t="s">
        <v>362</v>
      </c>
      <c r="F121" s="31" t="s">
        <v>80</v>
      </c>
      <c r="G121" s="32">
        <v>1</v>
      </c>
      <c r="H121" s="33" t="s">
        <v>363</v>
      </c>
      <c r="I121" s="33" t="s">
        <v>363</v>
      </c>
      <c r="J121" s="49" t="s">
        <v>364</v>
      </c>
      <c r="K121" s="44" t="s">
        <v>118</v>
      </c>
      <c r="L121" s="45">
        <v>2400</v>
      </c>
      <c r="M121" s="46">
        <v>72</v>
      </c>
      <c r="N121" s="47">
        <v>1400</v>
      </c>
      <c r="O121" s="48">
        <v>15</v>
      </c>
      <c r="P121" s="47">
        <v>210</v>
      </c>
      <c r="Q121" s="55"/>
      <c r="R121" s="57"/>
    </row>
    <row r="122" s="4" customFormat="1" customHeight="1" spans="1:18">
      <c r="A122" s="26">
        <f t="shared" si="1"/>
        <v>115</v>
      </c>
      <c r="B122" s="27" t="s">
        <v>371</v>
      </c>
      <c r="C122" s="28" t="s">
        <v>360</v>
      </c>
      <c r="D122" s="58" t="s">
        <v>361</v>
      </c>
      <c r="E122" s="34" t="s">
        <v>362</v>
      </c>
      <c r="F122" s="31" t="s">
        <v>80</v>
      </c>
      <c r="G122" s="32">
        <v>1</v>
      </c>
      <c r="H122" s="33" t="s">
        <v>363</v>
      </c>
      <c r="I122" s="33" t="s">
        <v>363</v>
      </c>
      <c r="J122" s="49" t="s">
        <v>364</v>
      </c>
      <c r="K122" s="44" t="s">
        <v>118</v>
      </c>
      <c r="L122" s="45">
        <v>2400</v>
      </c>
      <c r="M122" s="46">
        <v>72</v>
      </c>
      <c r="N122" s="47">
        <v>1400</v>
      </c>
      <c r="O122" s="48">
        <v>15</v>
      </c>
      <c r="P122" s="47">
        <v>210</v>
      </c>
      <c r="Q122" s="55"/>
      <c r="R122" s="57"/>
    </row>
    <row r="123" s="4" customFormat="1" customHeight="1" spans="1:18">
      <c r="A123" s="26">
        <f t="shared" si="1"/>
        <v>116</v>
      </c>
      <c r="B123" s="27" t="s">
        <v>372</v>
      </c>
      <c r="C123" s="35" t="s">
        <v>183</v>
      </c>
      <c r="D123" s="29"/>
      <c r="E123" s="30"/>
      <c r="F123" s="31" t="s">
        <v>71</v>
      </c>
      <c r="G123" s="32">
        <v>1</v>
      </c>
      <c r="H123" s="33" t="s">
        <v>373</v>
      </c>
      <c r="I123" s="33" t="s">
        <v>373</v>
      </c>
      <c r="J123" s="43" t="s">
        <v>374</v>
      </c>
      <c r="K123" s="44" t="s">
        <v>118</v>
      </c>
      <c r="L123" s="45">
        <v>88650</v>
      </c>
      <c r="M123" s="46">
        <v>2659.5</v>
      </c>
      <c r="N123" s="47">
        <v>2360</v>
      </c>
      <c r="O123" s="48"/>
      <c r="P123" s="47">
        <v>2360</v>
      </c>
      <c r="Q123" s="55"/>
      <c r="R123" s="56" t="s">
        <v>146</v>
      </c>
    </row>
    <row r="124" s="4" customFormat="1" customHeight="1" spans="1:18">
      <c r="A124" s="26">
        <f t="shared" si="1"/>
        <v>117</v>
      </c>
      <c r="B124" s="27" t="s">
        <v>375</v>
      </c>
      <c r="C124" s="28" t="s">
        <v>376</v>
      </c>
      <c r="D124" s="29" t="s">
        <v>377</v>
      </c>
      <c r="E124" s="34" t="s">
        <v>378</v>
      </c>
      <c r="F124" s="31" t="s">
        <v>80</v>
      </c>
      <c r="G124" s="32">
        <v>1</v>
      </c>
      <c r="H124" s="33" t="s">
        <v>379</v>
      </c>
      <c r="I124" s="33" t="s">
        <v>379</v>
      </c>
      <c r="J124" s="43"/>
      <c r="K124" s="44" t="s">
        <v>118</v>
      </c>
      <c r="L124" s="45">
        <v>4600</v>
      </c>
      <c r="M124" s="46">
        <v>138</v>
      </c>
      <c r="N124" s="47">
        <v>150</v>
      </c>
      <c r="O124" s="48"/>
      <c r="P124" s="47">
        <v>150</v>
      </c>
      <c r="Q124" s="55"/>
      <c r="R124" s="57"/>
    </row>
    <row r="125" s="4" customFormat="1" customHeight="1" spans="1:18">
      <c r="A125" s="26">
        <f t="shared" si="1"/>
        <v>118</v>
      </c>
      <c r="B125" s="27" t="s">
        <v>380</v>
      </c>
      <c r="C125" s="28" t="s">
        <v>381</v>
      </c>
      <c r="D125" s="29" t="s">
        <v>382</v>
      </c>
      <c r="E125" s="34" t="s">
        <v>378</v>
      </c>
      <c r="F125" s="31" t="s">
        <v>80</v>
      </c>
      <c r="G125" s="32">
        <v>1</v>
      </c>
      <c r="H125" s="33" t="s">
        <v>383</v>
      </c>
      <c r="I125" s="33" t="s">
        <v>383</v>
      </c>
      <c r="J125" s="43" t="s">
        <v>384</v>
      </c>
      <c r="K125" s="44" t="s">
        <v>118</v>
      </c>
      <c r="L125" s="45">
        <v>4950</v>
      </c>
      <c r="M125" s="46">
        <v>148.5</v>
      </c>
      <c r="N125" s="47">
        <v>50</v>
      </c>
      <c r="O125" s="48"/>
      <c r="P125" s="47">
        <v>50</v>
      </c>
      <c r="Q125" s="55"/>
      <c r="R125" s="57"/>
    </row>
    <row r="126" s="4" customFormat="1" customHeight="1" spans="1:18">
      <c r="A126" s="26">
        <f t="shared" si="1"/>
        <v>119</v>
      </c>
      <c r="B126" s="27" t="s">
        <v>385</v>
      </c>
      <c r="C126" s="28" t="s">
        <v>381</v>
      </c>
      <c r="D126" s="29" t="s">
        <v>382</v>
      </c>
      <c r="E126" s="34" t="s">
        <v>378</v>
      </c>
      <c r="F126" s="31" t="s">
        <v>80</v>
      </c>
      <c r="G126" s="32">
        <v>1</v>
      </c>
      <c r="H126" s="33" t="s">
        <v>383</v>
      </c>
      <c r="I126" s="33" t="s">
        <v>383</v>
      </c>
      <c r="J126" s="43" t="s">
        <v>386</v>
      </c>
      <c r="K126" s="44" t="s">
        <v>118</v>
      </c>
      <c r="L126" s="45">
        <v>4950</v>
      </c>
      <c r="M126" s="46">
        <v>148.5</v>
      </c>
      <c r="N126" s="47">
        <v>50</v>
      </c>
      <c r="O126" s="48"/>
      <c r="P126" s="47">
        <v>50</v>
      </c>
      <c r="Q126" s="55"/>
      <c r="R126" s="57"/>
    </row>
    <row r="127" s="4" customFormat="1" customHeight="1" spans="1:18">
      <c r="A127" s="26">
        <f t="shared" si="1"/>
        <v>120</v>
      </c>
      <c r="B127" s="27" t="s">
        <v>387</v>
      </c>
      <c r="C127" s="28" t="s">
        <v>381</v>
      </c>
      <c r="D127" s="29"/>
      <c r="E127" s="34" t="s">
        <v>378</v>
      </c>
      <c r="F127" s="31" t="s">
        <v>80</v>
      </c>
      <c r="G127" s="32">
        <v>1</v>
      </c>
      <c r="H127" s="33" t="s">
        <v>383</v>
      </c>
      <c r="I127" s="33" t="s">
        <v>383</v>
      </c>
      <c r="J127" s="43" t="s">
        <v>388</v>
      </c>
      <c r="K127" s="44" t="s">
        <v>118</v>
      </c>
      <c r="L127" s="45">
        <v>5600</v>
      </c>
      <c r="M127" s="46">
        <v>168</v>
      </c>
      <c r="N127" s="47">
        <v>50</v>
      </c>
      <c r="O127" s="48"/>
      <c r="P127" s="47">
        <v>50</v>
      </c>
      <c r="Q127" s="55"/>
      <c r="R127" s="57"/>
    </row>
    <row r="128" s="4" customFormat="1" customHeight="1" spans="1:18">
      <c r="A128" s="26">
        <f t="shared" si="1"/>
        <v>121</v>
      </c>
      <c r="B128" s="27" t="s">
        <v>389</v>
      </c>
      <c r="C128" s="35" t="s">
        <v>390</v>
      </c>
      <c r="D128" s="29" t="s">
        <v>391</v>
      </c>
      <c r="E128" s="34" t="s">
        <v>392</v>
      </c>
      <c r="F128" s="31" t="s">
        <v>80</v>
      </c>
      <c r="G128" s="32">
        <v>1</v>
      </c>
      <c r="H128" s="33" t="s">
        <v>383</v>
      </c>
      <c r="I128" s="33" t="s">
        <v>383</v>
      </c>
      <c r="J128" s="43" t="s">
        <v>393</v>
      </c>
      <c r="K128" s="44" t="s">
        <v>118</v>
      </c>
      <c r="L128" s="45">
        <v>26000</v>
      </c>
      <c r="M128" s="46">
        <v>780</v>
      </c>
      <c r="N128" s="47">
        <v>1250</v>
      </c>
      <c r="O128" s="48"/>
      <c r="P128" s="47">
        <v>1250</v>
      </c>
      <c r="Q128" s="55"/>
      <c r="R128" s="57"/>
    </row>
    <row r="129" s="4" customFormat="1" customHeight="1" spans="1:18">
      <c r="A129" s="26">
        <f t="shared" si="1"/>
        <v>122</v>
      </c>
      <c r="B129" s="27" t="s">
        <v>394</v>
      </c>
      <c r="C129" s="28" t="s">
        <v>395</v>
      </c>
      <c r="D129" s="29" t="s">
        <v>396</v>
      </c>
      <c r="E129" s="34" t="s">
        <v>167</v>
      </c>
      <c r="F129" s="31" t="s">
        <v>80</v>
      </c>
      <c r="G129" s="32">
        <v>1</v>
      </c>
      <c r="H129" s="33" t="s">
        <v>383</v>
      </c>
      <c r="I129" s="33" t="s">
        <v>383</v>
      </c>
      <c r="J129" s="43" t="s">
        <v>397</v>
      </c>
      <c r="K129" s="44" t="s">
        <v>118</v>
      </c>
      <c r="L129" s="45">
        <v>6800</v>
      </c>
      <c r="M129" s="46">
        <v>204</v>
      </c>
      <c r="N129" s="47">
        <v>430</v>
      </c>
      <c r="O129" s="48"/>
      <c r="P129" s="47">
        <v>430</v>
      </c>
      <c r="Q129" s="55"/>
      <c r="R129" s="57"/>
    </row>
    <row r="130" s="4" customFormat="1" customHeight="1" spans="1:18">
      <c r="A130" s="26">
        <f t="shared" si="1"/>
        <v>123</v>
      </c>
      <c r="B130" s="27" t="s">
        <v>398</v>
      </c>
      <c r="C130" s="28" t="s">
        <v>399</v>
      </c>
      <c r="D130" s="29" t="s">
        <v>400</v>
      </c>
      <c r="E130" s="30"/>
      <c r="F130" s="31" t="s">
        <v>80</v>
      </c>
      <c r="G130" s="32">
        <v>1</v>
      </c>
      <c r="H130" s="33" t="s">
        <v>383</v>
      </c>
      <c r="I130" s="33" t="s">
        <v>383</v>
      </c>
      <c r="J130" s="43" t="s">
        <v>384</v>
      </c>
      <c r="K130" s="44" t="s">
        <v>118</v>
      </c>
      <c r="L130" s="45">
        <v>2200</v>
      </c>
      <c r="M130" s="46">
        <v>66</v>
      </c>
      <c r="N130" s="47">
        <v>350</v>
      </c>
      <c r="O130" s="48"/>
      <c r="P130" s="47">
        <v>350</v>
      </c>
      <c r="Q130" s="55"/>
      <c r="R130" s="57"/>
    </row>
    <row r="131" s="4" customFormat="1" customHeight="1" spans="1:18">
      <c r="A131" s="26">
        <f t="shared" si="1"/>
        <v>124</v>
      </c>
      <c r="B131" s="27" t="s">
        <v>401</v>
      </c>
      <c r="C131" s="28" t="s">
        <v>402</v>
      </c>
      <c r="D131" s="29"/>
      <c r="E131" s="30"/>
      <c r="F131" s="31" t="s">
        <v>71</v>
      </c>
      <c r="G131" s="32">
        <v>1</v>
      </c>
      <c r="H131" s="33" t="s">
        <v>403</v>
      </c>
      <c r="I131" s="33" t="s">
        <v>403</v>
      </c>
      <c r="J131" s="43" t="s">
        <v>404</v>
      </c>
      <c r="K131" s="44" t="s">
        <v>118</v>
      </c>
      <c r="L131" s="45">
        <v>95000</v>
      </c>
      <c r="M131" s="46">
        <v>2850</v>
      </c>
      <c r="N131" s="47">
        <v>2360</v>
      </c>
      <c r="O131" s="48"/>
      <c r="P131" s="47">
        <v>2360</v>
      </c>
      <c r="Q131" s="55"/>
      <c r="R131" s="56" t="s">
        <v>146</v>
      </c>
    </row>
    <row r="132" s="4" customFormat="1" customHeight="1" spans="1:18">
      <c r="A132" s="26">
        <f t="shared" si="1"/>
        <v>125</v>
      </c>
      <c r="B132" s="27" t="s">
        <v>405</v>
      </c>
      <c r="C132" s="35" t="s">
        <v>406</v>
      </c>
      <c r="D132" s="58" t="s">
        <v>361</v>
      </c>
      <c r="E132" s="34" t="s">
        <v>362</v>
      </c>
      <c r="F132" s="31" t="s">
        <v>80</v>
      </c>
      <c r="G132" s="32">
        <v>1</v>
      </c>
      <c r="H132" s="33" t="s">
        <v>407</v>
      </c>
      <c r="I132" s="33" t="s">
        <v>407</v>
      </c>
      <c r="J132" s="49" t="s">
        <v>364</v>
      </c>
      <c r="K132" s="44" t="s">
        <v>118</v>
      </c>
      <c r="L132" s="45">
        <v>2400</v>
      </c>
      <c r="M132" s="46">
        <v>72</v>
      </c>
      <c r="N132" s="47">
        <v>1400</v>
      </c>
      <c r="O132" s="48">
        <v>15</v>
      </c>
      <c r="P132" s="47">
        <v>210</v>
      </c>
      <c r="Q132" s="55"/>
      <c r="R132" s="57"/>
    </row>
    <row r="133" s="4" customFormat="1" customHeight="1" spans="1:18">
      <c r="A133" s="26">
        <f t="shared" si="1"/>
        <v>126</v>
      </c>
      <c r="B133" s="27" t="s">
        <v>408</v>
      </c>
      <c r="C133" s="28" t="s">
        <v>406</v>
      </c>
      <c r="D133" s="58" t="s">
        <v>361</v>
      </c>
      <c r="E133" s="34" t="s">
        <v>362</v>
      </c>
      <c r="F133" s="31" t="s">
        <v>80</v>
      </c>
      <c r="G133" s="32">
        <v>1</v>
      </c>
      <c r="H133" s="33" t="s">
        <v>407</v>
      </c>
      <c r="I133" s="33" t="s">
        <v>407</v>
      </c>
      <c r="J133" s="49" t="s">
        <v>364</v>
      </c>
      <c r="K133" s="44" t="s">
        <v>118</v>
      </c>
      <c r="L133" s="45">
        <v>2400</v>
      </c>
      <c r="M133" s="46">
        <v>72</v>
      </c>
      <c r="N133" s="47">
        <v>1400</v>
      </c>
      <c r="O133" s="48">
        <v>15</v>
      </c>
      <c r="P133" s="47">
        <v>210</v>
      </c>
      <c r="Q133" s="55"/>
      <c r="R133" s="57"/>
    </row>
    <row r="134" s="4" customFormat="1" customHeight="1" spans="1:18">
      <c r="A134" s="26">
        <f t="shared" si="1"/>
        <v>127</v>
      </c>
      <c r="B134" s="27" t="s">
        <v>409</v>
      </c>
      <c r="C134" s="28" t="s">
        <v>406</v>
      </c>
      <c r="D134" s="58" t="s">
        <v>361</v>
      </c>
      <c r="E134" s="34" t="s">
        <v>362</v>
      </c>
      <c r="F134" s="31" t="s">
        <v>80</v>
      </c>
      <c r="G134" s="32">
        <v>1</v>
      </c>
      <c r="H134" s="33" t="s">
        <v>407</v>
      </c>
      <c r="I134" s="33" t="s">
        <v>407</v>
      </c>
      <c r="J134" s="49" t="s">
        <v>364</v>
      </c>
      <c r="K134" s="44" t="s">
        <v>118</v>
      </c>
      <c r="L134" s="45">
        <v>2400</v>
      </c>
      <c r="M134" s="46">
        <v>72</v>
      </c>
      <c r="N134" s="47">
        <v>1400</v>
      </c>
      <c r="O134" s="48">
        <v>15</v>
      </c>
      <c r="P134" s="47">
        <v>210</v>
      </c>
      <c r="Q134" s="55"/>
      <c r="R134" s="57"/>
    </row>
    <row r="135" s="4" customFormat="1" customHeight="1" spans="1:18">
      <c r="A135" s="26">
        <f t="shared" si="1"/>
        <v>128</v>
      </c>
      <c r="B135" s="27" t="s">
        <v>410</v>
      </c>
      <c r="C135" s="28" t="s">
        <v>406</v>
      </c>
      <c r="D135" s="58" t="s">
        <v>361</v>
      </c>
      <c r="E135" s="34" t="s">
        <v>362</v>
      </c>
      <c r="F135" s="31" t="s">
        <v>80</v>
      </c>
      <c r="G135" s="32">
        <v>1</v>
      </c>
      <c r="H135" s="33" t="s">
        <v>407</v>
      </c>
      <c r="I135" s="33" t="s">
        <v>407</v>
      </c>
      <c r="J135" s="49" t="s">
        <v>364</v>
      </c>
      <c r="K135" s="44" t="s">
        <v>118</v>
      </c>
      <c r="L135" s="45">
        <v>2400</v>
      </c>
      <c r="M135" s="46">
        <v>72</v>
      </c>
      <c r="N135" s="47">
        <v>1400</v>
      </c>
      <c r="O135" s="48">
        <v>15</v>
      </c>
      <c r="P135" s="47">
        <v>210</v>
      </c>
      <c r="Q135" s="55"/>
      <c r="R135" s="57"/>
    </row>
    <row r="136" s="4" customFormat="1" customHeight="1" spans="1:18">
      <c r="A136" s="26">
        <f t="shared" si="1"/>
        <v>129</v>
      </c>
      <c r="B136" s="27" t="s">
        <v>411</v>
      </c>
      <c r="C136" s="28" t="s">
        <v>406</v>
      </c>
      <c r="D136" s="58" t="s">
        <v>361</v>
      </c>
      <c r="E136" s="34" t="s">
        <v>362</v>
      </c>
      <c r="F136" s="31" t="s">
        <v>80</v>
      </c>
      <c r="G136" s="32">
        <v>1</v>
      </c>
      <c r="H136" s="33" t="s">
        <v>407</v>
      </c>
      <c r="I136" s="33" t="s">
        <v>407</v>
      </c>
      <c r="J136" s="49" t="s">
        <v>364</v>
      </c>
      <c r="K136" s="44" t="s">
        <v>118</v>
      </c>
      <c r="L136" s="45">
        <v>2400</v>
      </c>
      <c r="M136" s="46">
        <v>72</v>
      </c>
      <c r="N136" s="47">
        <v>1400</v>
      </c>
      <c r="O136" s="48">
        <v>15</v>
      </c>
      <c r="P136" s="47">
        <v>210</v>
      </c>
      <c r="Q136" s="55"/>
      <c r="R136" s="57"/>
    </row>
    <row r="137" s="4" customFormat="1" customHeight="1" spans="1:18">
      <c r="A137" s="26">
        <f>ROW()-7</f>
        <v>130</v>
      </c>
      <c r="B137" s="27" t="s">
        <v>412</v>
      </c>
      <c r="C137" s="28" t="s">
        <v>406</v>
      </c>
      <c r="D137" s="58" t="s">
        <v>361</v>
      </c>
      <c r="E137" s="34" t="s">
        <v>362</v>
      </c>
      <c r="F137" s="31" t="s">
        <v>80</v>
      </c>
      <c r="G137" s="32">
        <v>1</v>
      </c>
      <c r="H137" s="33" t="s">
        <v>407</v>
      </c>
      <c r="I137" s="33" t="s">
        <v>407</v>
      </c>
      <c r="J137" s="49" t="s">
        <v>364</v>
      </c>
      <c r="K137" s="44" t="s">
        <v>118</v>
      </c>
      <c r="L137" s="45">
        <v>2400</v>
      </c>
      <c r="M137" s="46">
        <v>72</v>
      </c>
      <c r="N137" s="47">
        <v>1400</v>
      </c>
      <c r="O137" s="48">
        <v>15</v>
      </c>
      <c r="P137" s="47">
        <v>210</v>
      </c>
      <c r="Q137" s="55"/>
      <c r="R137" s="57"/>
    </row>
    <row r="138" s="4" customFormat="1" customHeight="1" spans="1:18">
      <c r="A138" s="26">
        <f>ROW()-7</f>
        <v>131</v>
      </c>
      <c r="B138" s="27" t="s">
        <v>413</v>
      </c>
      <c r="C138" s="28" t="s">
        <v>406</v>
      </c>
      <c r="D138" s="58" t="s">
        <v>361</v>
      </c>
      <c r="E138" s="34" t="s">
        <v>362</v>
      </c>
      <c r="F138" s="31" t="s">
        <v>80</v>
      </c>
      <c r="G138" s="32">
        <v>1</v>
      </c>
      <c r="H138" s="33" t="s">
        <v>407</v>
      </c>
      <c r="I138" s="33" t="s">
        <v>407</v>
      </c>
      <c r="J138" s="49" t="s">
        <v>364</v>
      </c>
      <c r="K138" s="44" t="s">
        <v>118</v>
      </c>
      <c r="L138" s="45">
        <v>2400</v>
      </c>
      <c r="M138" s="46">
        <v>72</v>
      </c>
      <c r="N138" s="47">
        <v>1400</v>
      </c>
      <c r="O138" s="48">
        <v>15</v>
      </c>
      <c r="P138" s="47">
        <v>210</v>
      </c>
      <c r="Q138" s="55"/>
      <c r="R138" s="57"/>
    </row>
    <row r="139" s="4" customFormat="1" customHeight="1" spans="1:18">
      <c r="A139" s="26">
        <f>ROW()-7</f>
        <v>132</v>
      </c>
      <c r="B139" s="27" t="s">
        <v>414</v>
      </c>
      <c r="C139" s="28" t="s">
        <v>406</v>
      </c>
      <c r="D139" s="58" t="s">
        <v>361</v>
      </c>
      <c r="E139" s="34" t="s">
        <v>362</v>
      </c>
      <c r="F139" s="31" t="s">
        <v>80</v>
      </c>
      <c r="G139" s="32">
        <v>1</v>
      </c>
      <c r="H139" s="33" t="s">
        <v>407</v>
      </c>
      <c r="I139" s="33" t="s">
        <v>407</v>
      </c>
      <c r="J139" s="49" t="s">
        <v>364</v>
      </c>
      <c r="K139" s="44" t="s">
        <v>118</v>
      </c>
      <c r="L139" s="45">
        <v>2400</v>
      </c>
      <c r="M139" s="46">
        <v>72</v>
      </c>
      <c r="N139" s="47">
        <v>1400</v>
      </c>
      <c r="O139" s="48">
        <v>15</v>
      </c>
      <c r="P139" s="47">
        <v>210</v>
      </c>
      <c r="Q139" s="55"/>
      <c r="R139" s="57"/>
    </row>
    <row r="140" s="4" customFormat="1" customHeight="1" spans="1:18">
      <c r="A140" s="26">
        <f>ROW()-7</f>
        <v>133</v>
      </c>
      <c r="B140" s="27" t="s">
        <v>415</v>
      </c>
      <c r="C140" s="28" t="s">
        <v>406</v>
      </c>
      <c r="D140" s="58" t="s">
        <v>361</v>
      </c>
      <c r="E140" s="34" t="s">
        <v>362</v>
      </c>
      <c r="F140" s="31" t="s">
        <v>80</v>
      </c>
      <c r="G140" s="32">
        <v>1</v>
      </c>
      <c r="H140" s="33" t="s">
        <v>407</v>
      </c>
      <c r="I140" s="33" t="s">
        <v>407</v>
      </c>
      <c r="J140" s="49" t="s">
        <v>364</v>
      </c>
      <c r="K140" s="44" t="s">
        <v>118</v>
      </c>
      <c r="L140" s="45">
        <v>2400</v>
      </c>
      <c r="M140" s="46">
        <v>72</v>
      </c>
      <c r="N140" s="47">
        <v>1400</v>
      </c>
      <c r="O140" s="48">
        <v>15</v>
      </c>
      <c r="P140" s="47">
        <v>210</v>
      </c>
      <c r="Q140" s="55"/>
      <c r="R140" s="57"/>
    </row>
    <row r="141" s="4" customFormat="1" customHeight="1" spans="1:18">
      <c r="A141" s="26">
        <f>ROW()-7</f>
        <v>134</v>
      </c>
      <c r="B141" s="27" t="s">
        <v>416</v>
      </c>
      <c r="C141" s="28" t="s">
        <v>406</v>
      </c>
      <c r="D141" s="58" t="s">
        <v>361</v>
      </c>
      <c r="E141" s="34" t="s">
        <v>362</v>
      </c>
      <c r="F141" s="31" t="s">
        <v>80</v>
      </c>
      <c r="G141" s="32">
        <v>1</v>
      </c>
      <c r="H141" s="33" t="s">
        <v>407</v>
      </c>
      <c r="I141" s="33" t="s">
        <v>407</v>
      </c>
      <c r="J141" s="49" t="s">
        <v>364</v>
      </c>
      <c r="K141" s="44" t="s">
        <v>118</v>
      </c>
      <c r="L141" s="45">
        <v>2400</v>
      </c>
      <c r="M141" s="46">
        <v>72</v>
      </c>
      <c r="N141" s="47">
        <v>1400</v>
      </c>
      <c r="O141" s="48">
        <v>15</v>
      </c>
      <c r="P141" s="47">
        <v>210</v>
      </c>
      <c r="Q141" s="55"/>
      <c r="R141" s="57"/>
    </row>
    <row r="142" s="4" customFormat="1" customHeight="1" spans="1:18">
      <c r="A142" s="26">
        <f>ROW()-7</f>
        <v>135</v>
      </c>
      <c r="B142" s="27" t="s">
        <v>417</v>
      </c>
      <c r="C142" s="28" t="s">
        <v>406</v>
      </c>
      <c r="D142" s="58" t="s">
        <v>361</v>
      </c>
      <c r="E142" s="34" t="s">
        <v>362</v>
      </c>
      <c r="F142" s="31" t="s">
        <v>80</v>
      </c>
      <c r="G142" s="32">
        <v>1</v>
      </c>
      <c r="H142" s="33" t="s">
        <v>407</v>
      </c>
      <c r="I142" s="33" t="s">
        <v>407</v>
      </c>
      <c r="J142" s="49" t="s">
        <v>364</v>
      </c>
      <c r="K142" s="44" t="s">
        <v>118</v>
      </c>
      <c r="L142" s="45">
        <v>2400</v>
      </c>
      <c r="M142" s="46">
        <v>72</v>
      </c>
      <c r="N142" s="47">
        <v>1400</v>
      </c>
      <c r="O142" s="48">
        <v>15</v>
      </c>
      <c r="P142" s="47">
        <v>210</v>
      </c>
      <c r="Q142" s="55"/>
      <c r="R142" s="57"/>
    </row>
    <row r="143" s="4" customFormat="1" customHeight="1" spans="1:18">
      <c r="A143" s="26">
        <f>ROW()-7</f>
        <v>136</v>
      </c>
      <c r="B143" s="27" t="s">
        <v>418</v>
      </c>
      <c r="C143" s="28" t="s">
        <v>406</v>
      </c>
      <c r="D143" s="58" t="s">
        <v>361</v>
      </c>
      <c r="E143" s="34" t="s">
        <v>362</v>
      </c>
      <c r="F143" s="31" t="s">
        <v>80</v>
      </c>
      <c r="G143" s="32">
        <v>1</v>
      </c>
      <c r="H143" s="33" t="s">
        <v>407</v>
      </c>
      <c r="I143" s="33" t="s">
        <v>407</v>
      </c>
      <c r="J143" s="49" t="s">
        <v>364</v>
      </c>
      <c r="K143" s="44" t="s">
        <v>118</v>
      </c>
      <c r="L143" s="45">
        <v>2400</v>
      </c>
      <c r="M143" s="46">
        <v>72</v>
      </c>
      <c r="N143" s="47">
        <v>1400</v>
      </c>
      <c r="O143" s="48">
        <v>15</v>
      </c>
      <c r="P143" s="47">
        <v>210</v>
      </c>
      <c r="Q143" s="55"/>
      <c r="R143" s="57"/>
    </row>
    <row r="144" s="4" customFormat="1" customHeight="1" spans="1:18">
      <c r="A144" s="26">
        <f>ROW()-7</f>
        <v>137</v>
      </c>
      <c r="B144" s="27" t="s">
        <v>419</v>
      </c>
      <c r="C144" s="28" t="s">
        <v>406</v>
      </c>
      <c r="D144" s="58" t="s">
        <v>361</v>
      </c>
      <c r="E144" s="34" t="s">
        <v>362</v>
      </c>
      <c r="F144" s="31" t="s">
        <v>80</v>
      </c>
      <c r="G144" s="32">
        <v>1</v>
      </c>
      <c r="H144" s="33" t="s">
        <v>407</v>
      </c>
      <c r="I144" s="33" t="s">
        <v>407</v>
      </c>
      <c r="J144" s="49" t="s">
        <v>364</v>
      </c>
      <c r="K144" s="44" t="s">
        <v>118</v>
      </c>
      <c r="L144" s="45">
        <v>2400</v>
      </c>
      <c r="M144" s="46">
        <v>72</v>
      </c>
      <c r="N144" s="47">
        <v>1400</v>
      </c>
      <c r="O144" s="48">
        <v>15</v>
      </c>
      <c r="P144" s="47">
        <v>210</v>
      </c>
      <c r="Q144" s="55"/>
      <c r="R144" s="57"/>
    </row>
    <row r="145" s="4" customFormat="1" customHeight="1" spans="1:18">
      <c r="A145" s="26">
        <f>ROW()-7</f>
        <v>138</v>
      </c>
      <c r="B145" s="27" t="s">
        <v>420</v>
      </c>
      <c r="C145" s="28" t="s">
        <v>406</v>
      </c>
      <c r="D145" s="58" t="s">
        <v>361</v>
      </c>
      <c r="E145" s="34" t="s">
        <v>362</v>
      </c>
      <c r="F145" s="31" t="s">
        <v>80</v>
      </c>
      <c r="G145" s="32">
        <v>1</v>
      </c>
      <c r="H145" s="33" t="s">
        <v>407</v>
      </c>
      <c r="I145" s="33" t="s">
        <v>407</v>
      </c>
      <c r="J145" s="49" t="s">
        <v>364</v>
      </c>
      <c r="K145" s="44" t="s">
        <v>118</v>
      </c>
      <c r="L145" s="45">
        <v>2400</v>
      </c>
      <c r="M145" s="46">
        <v>72</v>
      </c>
      <c r="N145" s="47">
        <v>1400</v>
      </c>
      <c r="O145" s="48">
        <v>15</v>
      </c>
      <c r="P145" s="47">
        <v>210</v>
      </c>
      <c r="Q145" s="55"/>
      <c r="R145" s="57"/>
    </row>
    <row r="146" s="4" customFormat="1" customHeight="1" spans="1:18">
      <c r="A146" s="26">
        <f>ROW()-7</f>
        <v>139</v>
      </c>
      <c r="B146" s="27" t="s">
        <v>421</v>
      </c>
      <c r="C146" s="28" t="s">
        <v>422</v>
      </c>
      <c r="D146" s="29"/>
      <c r="E146" s="30"/>
      <c r="F146" s="31" t="s">
        <v>71</v>
      </c>
      <c r="G146" s="32">
        <v>1</v>
      </c>
      <c r="H146" s="33" t="s">
        <v>116</v>
      </c>
      <c r="I146" s="33" t="s">
        <v>116</v>
      </c>
      <c r="J146" s="43"/>
      <c r="K146" s="44" t="s">
        <v>118</v>
      </c>
      <c r="L146" s="45">
        <v>184545.98</v>
      </c>
      <c r="M146" s="46">
        <v>5536.38</v>
      </c>
      <c r="N146" s="47">
        <v>0</v>
      </c>
      <c r="O146" s="48"/>
      <c r="P146" s="47">
        <v>0</v>
      </c>
      <c r="Q146" s="55"/>
      <c r="R146" s="60" t="s">
        <v>423</v>
      </c>
    </row>
    <row r="147" s="4" customFormat="1" customHeight="1" spans="1:18">
      <c r="A147" s="26">
        <f>ROW()-7</f>
        <v>140</v>
      </c>
      <c r="B147" s="27" t="s">
        <v>424</v>
      </c>
      <c r="C147" s="28" t="s">
        <v>360</v>
      </c>
      <c r="D147" s="58" t="s">
        <v>361</v>
      </c>
      <c r="E147" s="34" t="s">
        <v>362</v>
      </c>
      <c r="F147" s="31" t="s">
        <v>425</v>
      </c>
      <c r="G147" s="32">
        <v>1</v>
      </c>
      <c r="H147" s="33" t="s">
        <v>116</v>
      </c>
      <c r="I147" s="33" t="s">
        <v>116</v>
      </c>
      <c r="J147" s="49" t="s">
        <v>426</v>
      </c>
      <c r="K147" s="44" t="s">
        <v>118</v>
      </c>
      <c r="L147" s="45">
        <v>4800</v>
      </c>
      <c r="M147" s="46">
        <v>144</v>
      </c>
      <c r="N147" s="47">
        <v>2800</v>
      </c>
      <c r="O147" s="48">
        <v>15</v>
      </c>
      <c r="P147" s="47">
        <v>420</v>
      </c>
      <c r="Q147" s="55"/>
      <c r="R147" s="57"/>
    </row>
    <row r="148" s="4" customFormat="1" customHeight="1" spans="1:18">
      <c r="A148" s="26">
        <f>ROW()-7</f>
        <v>141</v>
      </c>
      <c r="B148" s="27" t="s">
        <v>427</v>
      </c>
      <c r="C148" s="28" t="s">
        <v>360</v>
      </c>
      <c r="D148" s="58" t="s">
        <v>361</v>
      </c>
      <c r="E148" s="34" t="s">
        <v>362</v>
      </c>
      <c r="F148" s="31" t="s">
        <v>80</v>
      </c>
      <c r="G148" s="32">
        <v>1</v>
      </c>
      <c r="H148" s="33" t="s">
        <v>116</v>
      </c>
      <c r="I148" s="33" t="s">
        <v>116</v>
      </c>
      <c r="J148" s="43" t="s">
        <v>428</v>
      </c>
      <c r="K148" s="44" t="s">
        <v>118</v>
      </c>
      <c r="L148" s="45">
        <v>2400</v>
      </c>
      <c r="M148" s="46">
        <v>72</v>
      </c>
      <c r="N148" s="47">
        <v>1400</v>
      </c>
      <c r="O148" s="48">
        <v>15</v>
      </c>
      <c r="P148" s="47">
        <v>210</v>
      </c>
      <c r="Q148" s="55"/>
      <c r="R148" s="57"/>
    </row>
    <row r="149" s="4" customFormat="1" customHeight="1" spans="1:18">
      <c r="A149" s="26">
        <f>ROW()-7</f>
        <v>142</v>
      </c>
      <c r="B149" s="27" t="s">
        <v>429</v>
      </c>
      <c r="C149" s="28" t="s">
        <v>430</v>
      </c>
      <c r="D149" s="29"/>
      <c r="E149" s="34" t="s">
        <v>378</v>
      </c>
      <c r="F149" s="31" t="s">
        <v>80</v>
      </c>
      <c r="G149" s="32">
        <v>1</v>
      </c>
      <c r="H149" s="33" t="s">
        <v>431</v>
      </c>
      <c r="I149" s="33" t="s">
        <v>431</v>
      </c>
      <c r="J149" s="43" t="s">
        <v>170</v>
      </c>
      <c r="K149" s="44" t="s">
        <v>118</v>
      </c>
      <c r="L149" s="45">
        <v>4350</v>
      </c>
      <c r="M149" s="46">
        <v>130.5</v>
      </c>
      <c r="N149" s="47">
        <v>50</v>
      </c>
      <c r="O149" s="48"/>
      <c r="P149" s="47">
        <v>50</v>
      </c>
      <c r="Q149" s="55"/>
      <c r="R149" s="57"/>
    </row>
    <row r="150" s="4" customFormat="1" customHeight="1" spans="1:18">
      <c r="A150" s="26">
        <f>ROW()-7</f>
        <v>143</v>
      </c>
      <c r="B150" s="27" t="s">
        <v>432</v>
      </c>
      <c r="C150" s="28" t="s">
        <v>142</v>
      </c>
      <c r="D150" s="29"/>
      <c r="E150" s="30"/>
      <c r="F150" s="31" t="s">
        <v>80</v>
      </c>
      <c r="G150" s="32">
        <v>1</v>
      </c>
      <c r="H150" s="33" t="s">
        <v>431</v>
      </c>
      <c r="I150" s="33" t="s">
        <v>431</v>
      </c>
      <c r="J150" s="43" t="s">
        <v>433</v>
      </c>
      <c r="K150" s="44" t="s">
        <v>118</v>
      </c>
      <c r="L150" s="45">
        <v>4550</v>
      </c>
      <c r="M150" s="46">
        <v>136.5</v>
      </c>
      <c r="N150" s="47">
        <v>50</v>
      </c>
      <c r="O150" s="48"/>
      <c r="P150" s="47">
        <v>50</v>
      </c>
      <c r="Q150" s="55"/>
      <c r="R150" s="57"/>
    </row>
    <row r="151" s="4" customFormat="1" ht="15.75" customHeight="1" spans="1:18">
      <c r="A151" s="26">
        <f>ROW()-7</f>
        <v>144</v>
      </c>
      <c r="B151" s="27" t="s">
        <v>434</v>
      </c>
      <c r="C151" s="28" t="s">
        <v>435</v>
      </c>
      <c r="D151" s="58" t="s">
        <v>436</v>
      </c>
      <c r="E151" s="30"/>
      <c r="F151" s="31" t="s">
        <v>425</v>
      </c>
      <c r="G151" s="32">
        <v>1</v>
      </c>
      <c r="H151" s="33" t="s">
        <v>437</v>
      </c>
      <c r="I151" s="33" t="s">
        <v>437</v>
      </c>
      <c r="J151" s="43" t="s">
        <v>438</v>
      </c>
      <c r="K151" s="44" t="s">
        <v>118</v>
      </c>
      <c r="L151" s="45">
        <v>2700</v>
      </c>
      <c r="M151" s="46">
        <v>81</v>
      </c>
      <c r="N151" s="47">
        <v>1000</v>
      </c>
      <c r="O151" s="48"/>
      <c r="P151" s="47">
        <v>1000</v>
      </c>
      <c r="Q151" s="55"/>
      <c r="R151" s="57"/>
    </row>
    <row r="152" s="4" customFormat="1" customHeight="1" spans="1:18">
      <c r="A152" s="26">
        <f>ROW()-7</f>
        <v>145</v>
      </c>
      <c r="B152" s="27" t="s">
        <v>439</v>
      </c>
      <c r="C152" s="28" t="s">
        <v>435</v>
      </c>
      <c r="D152" s="58" t="s">
        <v>436</v>
      </c>
      <c r="E152" s="30"/>
      <c r="F152" s="31" t="s">
        <v>425</v>
      </c>
      <c r="G152" s="32">
        <v>1</v>
      </c>
      <c r="H152" s="33" t="s">
        <v>437</v>
      </c>
      <c r="I152" s="33" t="s">
        <v>437</v>
      </c>
      <c r="J152" s="43" t="s">
        <v>438</v>
      </c>
      <c r="K152" s="44" t="s">
        <v>118</v>
      </c>
      <c r="L152" s="45">
        <v>2700</v>
      </c>
      <c r="M152" s="46">
        <v>81</v>
      </c>
      <c r="N152" s="47">
        <v>1000</v>
      </c>
      <c r="O152" s="48"/>
      <c r="P152" s="47">
        <v>1000</v>
      </c>
      <c r="Q152" s="55"/>
      <c r="R152" s="57"/>
    </row>
    <row r="153" s="4" customFormat="1" customHeight="1" spans="1:18">
      <c r="A153" s="26">
        <f>ROW()-7</f>
        <v>146</v>
      </c>
      <c r="B153" s="27" t="s">
        <v>440</v>
      </c>
      <c r="C153" s="28" t="s">
        <v>441</v>
      </c>
      <c r="D153" s="29"/>
      <c r="E153" s="30"/>
      <c r="F153" s="31" t="s">
        <v>442</v>
      </c>
      <c r="G153" s="32">
        <v>1</v>
      </c>
      <c r="H153" s="33" t="s">
        <v>437</v>
      </c>
      <c r="I153" s="33" t="s">
        <v>437</v>
      </c>
      <c r="J153" s="43" t="s">
        <v>438</v>
      </c>
      <c r="K153" s="44" t="s">
        <v>118</v>
      </c>
      <c r="L153" s="45">
        <v>2200</v>
      </c>
      <c r="M153" s="46">
        <v>66</v>
      </c>
      <c r="N153" s="47">
        <v>400</v>
      </c>
      <c r="O153" s="48"/>
      <c r="P153" s="47">
        <v>400</v>
      </c>
      <c r="Q153" s="55"/>
      <c r="R153" s="57"/>
    </row>
    <row r="154" s="4" customFormat="1" customHeight="1" spans="1:18">
      <c r="A154" s="26">
        <f>ROW()-7</f>
        <v>147</v>
      </c>
      <c r="B154" s="27" t="s">
        <v>443</v>
      </c>
      <c r="C154" s="28" t="s">
        <v>444</v>
      </c>
      <c r="D154" s="29" t="s">
        <v>445</v>
      </c>
      <c r="E154" s="30"/>
      <c r="F154" s="31" t="s">
        <v>442</v>
      </c>
      <c r="G154" s="32">
        <v>1</v>
      </c>
      <c r="H154" s="33" t="s">
        <v>437</v>
      </c>
      <c r="I154" s="33" t="s">
        <v>437</v>
      </c>
      <c r="J154" s="43" t="s">
        <v>438</v>
      </c>
      <c r="K154" s="44" t="s">
        <v>118</v>
      </c>
      <c r="L154" s="45">
        <v>7920</v>
      </c>
      <c r="M154" s="46">
        <v>237.6</v>
      </c>
      <c r="N154" s="47">
        <v>540</v>
      </c>
      <c r="O154" s="48"/>
      <c r="P154" s="47">
        <v>540</v>
      </c>
      <c r="Q154" s="55"/>
      <c r="R154" s="57"/>
    </row>
    <row r="155" s="4" customFormat="1" customHeight="1" spans="1:18">
      <c r="A155" s="26">
        <f>ROW()-7</f>
        <v>148</v>
      </c>
      <c r="B155" s="27" t="s">
        <v>446</v>
      </c>
      <c r="C155" s="28" t="s">
        <v>447</v>
      </c>
      <c r="D155" s="29"/>
      <c r="E155" s="30"/>
      <c r="F155" s="59" t="s">
        <v>448</v>
      </c>
      <c r="G155" s="32">
        <v>1</v>
      </c>
      <c r="H155" s="33" t="s">
        <v>437</v>
      </c>
      <c r="I155" s="33" t="s">
        <v>437</v>
      </c>
      <c r="J155" s="43" t="s">
        <v>449</v>
      </c>
      <c r="K155" s="44" t="s">
        <v>118</v>
      </c>
      <c r="L155" s="45">
        <v>3580</v>
      </c>
      <c r="M155" s="46">
        <v>107.4</v>
      </c>
      <c r="N155" s="47">
        <v>500</v>
      </c>
      <c r="O155" s="48"/>
      <c r="P155" s="47">
        <v>500</v>
      </c>
      <c r="Q155" s="55"/>
      <c r="R155" s="57"/>
    </row>
    <row r="156" s="4" customFormat="1" customHeight="1" spans="1:18">
      <c r="A156" s="26">
        <f>ROW()-7</f>
        <v>149</v>
      </c>
      <c r="B156" s="27" t="s">
        <v>450</v>
      </c>
      <c r="C156" s="28" t="s">
        <v>451</v>
      </c>
      <c r="D156" s="29" t="s">
        <v>452</v>
      </c>
      <c r="E156" s="30"/>
      <c r="F156" s="31" t="s">
        <v>425</v>
      </c>
      <c r="G156" s="32">
        <v>1</v>
      </c>
      <c r="H156" s="33" t="s">
        <v>437</v>
      </c>
      <c r="I156" s="33" t="s">
        <v>437</v>
      </c>
      <c r="J156" s="43" t="s">
        <v>438</v>
      </c>
      <c r="K156" s="44" t="s">
        <v>118</v>
      </c>
      <c r="L156" s="45">
        <v>3000</v>
      </c>
      <c r="M156" s="46">
        <v>90</v>
      </c>
      <c r="N156" s="47">
        <v>1190</v>
      </c>
      <c r="O156" s="48"/>
      <c r="P156" s="47">
        <v>1190</v>
      </c>
      <c r="Q156" s="55"/>
      <c r="R156" s="57"/>
    </row>
    <row r="157" s="4" customFormat="1" customHeight="1" spans="1:18">
      <c r="A157" s="26">
        <f>ROW()-7</f>
        <v>150</v>
      </c>
      <c r="B157" s="27" t="s">
        <v>453</v>
      </c>
      <c r="C157" s="28" t="s">
        <v>451</v>
      </c>
      <c r="D157" s="29" t="s">
        <v>452</v>
      </c>
      <c r="E157" s="30"/>
      <c r="F157" s="31" t="s">
        <v>425</v>
      </c>
      <c r="G157" s="32">
        <v>1</v>
      </c>
      <c r="H157" s="33" t="s">
        <v>437</v>
      </c>
      <c r="I157" s="33" t="s">
        <v>437</v>
      </c>
      <c r="J157" s="43" t="s">
        <v>438</v>
      </c>
      <c r="K157" s="44" t="s">
        <v>118</v>
      </c>
      <c r="L157" s="45">
        <v>3000</v>
      </c>
      <c r="M157" s="46">
        <v>90</v>
      </c>
      <c r="N157" s="47">
        <v>1190</v>
      </c>
      <c r="O157" s="48"/>
      <c r="P157" s="47">
        <v>1190</v>
      </c>
      <c r="Q157" s="55"/>
      <c r="R157" s="57"/>
    </row>
    <row r="158" s="4" customFormat="1" customHeight="1" spans="1:18">
      <c r="A158" s="26">
        <f>ROW()-7</f>
        <v>151</v>
      </c>
      <c r="B158" s="27" t="s">
        <v>454</v>
      </c>
      <c r="C158" s="28" t="s">
        <v>451</v>
      </c>
      <c r="D158" s="29" t="s">
        <v>452</v>
      </c>
      <c r="E158" s="30"/>
      <c r="F158" s="31" t="s">
        <v>425</v>
      </c>
      <c r="G158" s="32">
        <v>1</v>
      </c>
      <c r="H158" s="33" t="s">
        <v>437</v>
      </c>
      <c r="I158" s="33" t="s">
        <v>437</v>
      </c>
      <c r="J158" s="43" t="s">
        <v>438</v>
      </c>
      <c r="K158" s="44" t="s">
        <v>118</v>
      </c>
      <c r="L158" s="45">
        <v>3000</v>
      </c>
      <c r="M158" s="46">
        <v>90</v>
      </c>
      <c r="N158" s="47">
        <v>1190</v>
      </c>
      <c r="O158" s="48"/>
      <c r="P158" s="47">
        <v>1190</v>
      </c>
      <c r="Q158" s="55"/>
      <c r="R158" s="57"/>
    </row>
    <row r="159" s="4" customFormat="1" customHeight="1" spans="1:18">
      <c r="A159" s="26">
        <f t="shared" ref="A159:A196" si="2">ROW()-7</f>
        <v>152</v>
      </c>
      <c r="B159" s="27" t="s">
        <v>455</v>
      </c>
      <c r="C159" s="28" t="s">
        <v>456</v>
      </c>
      <c r="D159" s="29" t="s">
        <v>457</v>
      </c>
      <c r="E159" s="34" t="s">
        <v>458</v>
      </c>
      <c r="F159" s="31" t="s">
        <v>80</v>
      </c>
      <c r="G159" s="32">
        <v>1</v>
      </c>
      <c r="H159" s="33" t="s">
        <v>459</v>
      </c>
      <c r="I159" s="33" t="s">
        <v>459</v>
      </c>
      <c r="J159" s="43" t="s">
        <v>460</v>
      </c>
      <c r="K159" s="44" t="s">
        <v>118</v>
      </c>
      <c r="L159" s="45">
        <v>2700</v>
      </c>
      <c r="M159" s="46">
        <v>81</v>
      </c>
      <c r="N159" s="47">
        <v>440</v>
      </c>
      <c r="O159" s="48"/>
      <c r="P159" s="47">
        <v>440</v>
      </c>
      <c r="Q159" s="55"/>
      <c r="R159" s="57"/>
    </row>
    <row r="160" s="4" customFormat="1" customHeight="1" spans="1:18">
      <c r="A160" s="26">
        <f t="shared" si="2"/>
        <v>153</v>
      </c>
      <c r="B160" s="27" t="s">
        <v>461</v>
      </c>
      <c r="C160" s="28" t="s">
        <v>462</v>
      </c>
      <c r="D160" s="29" t="s">
        <v>463</v>
      </c>
      <c r="E160" s="34" t="s">
        <v>378</v>
      </c>
      <c r="F160" s="31" t="s">
        <v>80</v>
      </c>
      <c r="G160" s="32">
        <v>1</v>
      </c>
      <c r="H160" s="33" t="s">
        <v>459</v>
      </c>
      <c r="I160" s="33" t="s">
        <v>459</v>
      </c>
      <c r="J160" s="43" t="s">
        <v>460</v>
      </c>
      <c r="K160" s="44" t="s">
        <v>118</v>
      </c>
      <c r="L160" s="45">
        <v>6200</v>
      </c>
      <c r="M160" s="46">
        <v>186</v>
      </c>
      <c r="N160" s="47">
        <v>50</v>
      </c>
      <c r="O160" s="48"/>
      <c r="P160" s="47">
        <v>50</v>
      </c>
      <c r="Q160" s="55"/>
      <c r="R160" s="57"/>
    </row>
    <row r="161" s="4" customFormat="1" customHeight="1" spans="1:18">
      <c r="A161" s="26">
        <f t="shared" si="2"/>
        <v>154</v>
      </c>
      <c r="B161" s="27" t="s">
        <v>464</v>
      </c>
      <c r="C161" s="28" t="s">
        <v>465</v>
      </c>
      <c r="D161" s="29" t="s">
        <v>466</v>
      </c>
      <c r="E161" s="34" t="s">
        <v>467</v>
      </c>
      <c r="F161" s="31" t="s">
        <v>80</v>
      </c>
      <c r="G161" s="32">
        <v>1</v>
      </c>
      <c r="H161" s="33" t="s">
        <v>468</v>
      </c>
      <c r="I161" s="33" t="s">
        <v>468</v>
      </c>
      <c r="J161" s="43" t="s">
        <v>469</v>
      </c>
      <c r="K161" s="44" t="s">
        <v>118</v>
      </c>
      <c r="L161" s="45">
        <v>1800</v>
      </c>
      <c r="M161" s="46">
        <v>54</v>
      </c>
      <c r="N161" s="47">
        <v>1250</v>
      </c>
      <c r="O161" s="48">
        <v>15</v>
      </c>
      <c r="P161" s="47">
        <v>190</v>
      </c>
      <c r="Q161" s="55"/>
      <c r="R161" s="57"/>
    </row>
    <row r="162" s="4" customFormat="1" customHeight="1" spans="1:18">
      <c r="A162" s="26">
        <f t="shared" si="2"/>
        <v>155</v>
      </c>
      <c r="B162" s="27" t="s">
        <v>470</v>
      </c>
      <c r="C162" s="28" t="s">
        <v>465</v>
      </c>
      <c r="D162" s="29" t="s">
        <v>466</v>
      </c>
      <c r="E162" s="34" t="s">
        <v>467</v>
      </c>
      <c r="F162" s="31" t="s">
        <v>80</v>
      </c>
      <c r="G162" s="32">
        <v>1</v>
      </c>
      <c r="H162" s="33" t="s">
        <v>468</v>
      </c>
      <c r="I162" s="33" t="s">
        <v>468</v>
      </c>
      <c r="J162" s="43" t="s">
        <v>471</v>
      </c>
      <c r="K162" s="44" t="s">
        <v>118</v>
      </c>
      <c r="L162" s="45">
        <v>1800</v>
      </c>
      <c r="M162" s="46">
        <v>54</v>
      </c>
      <c r="N162" s="47">
        <v>1250</v>
      </c>
      <c r="O162" s="48">
        <v>15</v>
      </c>
      <c r="P162" s="47">
        <v>190</v>
      </c>
      <c r="Q162" s="55"/>
      <c r="R162" s="57"/>
    </row>
    <row r="163" s="4" customFormat="1" customHeight="1" spans="1:18">
      <c r="A163" s="26">
        <f t="shared" si="2"/>
        <v>156</v>
      </c>
      <c r="B163" s="27" t="s">
        <v>472</v>
      </c>
      <c r="C163" s="28" t="s">
        <v>473</v>
      </c>
      <c r="D163" s="29"/>
      <c r="E163" s="30"/>
      <c r="F163" s="31" t="s">
        <v>425</v>
      </c>
      <c r="G163" s="32">
        <v>1</v>
      </c>
      <c r="H163" s="33" t="s">
        <v>474</v>
      </c>
      <c r="I163" s="33" t="s">
        <v>474</v>
      </c>
      <c r="J163" s="49" t="s">
        <v>475</v>
      </c>
      <c r="K163" s="44" t="s">
        <v>118</v>
      </c>
      <c r="L163" s="45">
        <v>6700</v>
      </c>
      <c r="M163" s="46">
        <v>201</v>
      </c>
      <c r="N163" s="47">
        <v>100</v>
      </c>
      <c r="O163" s="48"/>
      <c r="P163" s="47">
        <v>100</v>
      </c>
      <c r="Q163" s="55"/>
      <c r="R163" s="57"/>
    </row>
    <row r="164" s="4" customFormat="1" customHeight="1" spans="1:18">
      <c r="A164" s="26">
        <f t="shared" si="2"/>
        <v>157</v>
      </c>
      <c r="B164" s="27" t="s">
        <v>476</v>
      </c>
      <c r="C164" s="28" t="s">
        <v>142</v>
      </c>
      <c r="D164" s="29" t="s">
        <v>477</v>
      </c>
      <c r="E164" s="30"/>
      <c r="F164" s="31" t="s">
        <v>80</v>
      </c>
      <c r="G164" s="32">
        <v>1</v>
      </c>
      <c r="H164" s="33" t="s">
        <v>478</v>
      </c>
      <c r="I164" s="33" t="s">
        <v>478</v>
      </c>
      <c r="J164" s="49" t="s">
        <v>479</v>
      </c>
      <c r="K164" s="44" t="s">
        <v>118</v>
      </c>
      <c r="L164" s="45">
        <v>4700</v>
      </c>
      <c r="M164" s="46">
        <v>141</v>
      </c>
      <c r="N164" s="47">
        <v>50</v>
      </c>
      <c r="O164" s="48"/>
      <c r="P164" s="47">
        <v>50</v>
      </c>
      <c r="Q164" s="55"/>
      <c r="R164" s="57"/>
    </row>
    <row r="165" s="4" customFormat="1" customHeight="1" spans="1:18">
      <c r="A165" s="26">
        <f t="shared" si="2"/>
        <v>158</v>
      </c>
      <c r="B165" s="27" t="s">
        <v>480</v>
      </c>
      <c r="C165" s="28" t="s">
        <v>481</v>
      </c>
      <c r="D165" s="29"/>
      <c r="E165" s="30"/>
      <c r="F165" s="31" t="s">
        <v>425</v>
      </c>
      <c r="G165" s="32">
        <v>1</v>
      </c>
      <c r="H165" s="33" t="s">
        <v>482</v>
      </c>
      <c r="I165" s="33" t="s">
        <v>482</v>
      </c>
      <c r="J165" s="43" t="s">
        <v>483</v>
      </c>
      <c r="K165" s="44" t="s">
        <v>118</v>
      </c>
      <c r="L165" s="45">
        <v>5700</v>
      </c>
      <c r="M165" s="46">
        <v>171</v>
      </c>
      <c r="N165" s="47">
        <v>60</v>
      </c>
      <c r="O165" s="48"/>
      <c r="P165" s="47">
        <v>60</v>
      </c>
      <c r="Q165" s="55"/>
      <c r="R165" s="57"/>
    </row>
    <row r="166" s="4" customFormat="1" customHeight="1" spans="1:18">
      <c r="A166" s="26">
        <f t="shared" si="2"/>
        <v>159</v>
      </c>
      <c r="B166" s="27" t="s">
        <v>484</v>
      </c>
      <c r="C166" s="28" t="s">
        <v>485</v>
      </c>
      <c r="D166" s="29"/>
      <c r="E166" s="34" t="s">
        <v>167</v>
      </c>
      <c r="F166" s="31" t="s">
        <v>80</v>
      </c>
      <c r="G166" s="32">
        <v>1</v>
      </c>
      <c r="H166" s="33" t="s">
        <v>486</v>
      </c>
      <c r="I166" s="33" t="s">
        <v>486</v>
      </c>
      <c r="J166" s="43" t="s">
        <v>487</v>
      </c>
      <c r="K166" s="44" t="s">
        <v>118</v>
      </c>
      <c r="L166" s="45">
        <v>4766</v>
      </c>
      <c r="M166" s="46">
        <v>142.98</v>
      </c>
      <c r="N166" s="47">
        <v>50</v>
      </c>
      <c r="O166" s="48"/>
      <c r="P166" s="47">
        <v>50</v>
      </c>
      <c r="Q166" s="55"/>
      <c r="R166" s="57"/>
    </row>
    <row r="167" s="4" customFormat="1" customHeight="1" spans="1:18">
      <c r="A167" s="26">
        <f t="shared" si="2"/>
        <v>160</v>
      </c>
      <c r="B167" s="27" t="s">
        <v>488</v>
      </c>
      <c r="C167" s="28" t="s">
        <v>485</v>
      </c>
      <c r="D167" s="29"/>
      <c r="E167" s="34" t="s">
        <v>167</v>
      </c>
      <c r="F167" s="31" t="s">
        <v>80</v>
      </c>
      <c r="G167" s="32">
        <v>1</v>
      </c>
      <c r="H167" s="33" t="s">
        <v>486</v>
      </c>
      <c r="I167" s="33" t="s">
        <v>486</v>
      </c>
      <c r="J167" s="43" t="s">
        <v>487</v>
      </c>
      <c r="K167" s="44" t="s">
        <v>118</v>
      </c>
      <c r="L167" s="45">
        <v>4766</v>
      </c>
      <c r="M167" s="46">
        <v>142.98</v>
      </c>
      <c r="N167" s="47">
        <v>50</v>
      </c>
      <c r="O167" s="48"/>
      <c r="P167" s="47">
        <v>50</v>
      </c>
      <c r="Q167" s="55"/>
      <c r="R167" s="57"/>
    </row>
    <row r="168" s="4" customFormat="1" customHeight="1" spans="1:18">
      <c r="A168" s="26">
        <f t="shared" si="2"/>
        <v>161</v>
      </c>
      <c r="B168" s="27" t="s">
        <v>489</v>
      </c>
      <c r="C168" s="28" t="s">
        <v>490</v>
      </c>
      <c r="D168" s="29"/>
      <c r="E168" s="34" t="s">
        <v>491</v>
      </c>
      <c r="F168" s="31" t="s">
        <v>80</v>
      </c>
      <c r="G168" s="32">
        <v>1</v>
      </c>
      <c r="H168" s="33" t="s">
        <v>486</v>
      </c>
      <c r="I168" s="33" t="s">
        <v>486</v>
      </c>
      <c r="J168" s="43" t="s">
        <v>487</v>
      </c>
      <c r="K168" s="44" t="s">
        <v>118</v>
      </c>
      <c r="L168" s="45">
        <v>1280</v>
      </c>
      <c r="M168" s="46">
        <v>38.4</v>
      </c>
      <c r="N168" s="47">
        <v>370</v>
      </c>
      <c r="O168" s="48"/>
      <c r="P168" s="47">
        <v>370</v>
      </c>
      <c r="Q168" s="55"/>
      <c r="R168" s="57"/>
    </row>
    <row r="169" s="4" customFormat="1" customHeight="1" spans="1:18">
      <c r="A169" s="26">
        <f t="shared" si="2"/>
        <v>162</v>
      </c>
      <c r="B169" s="27" t="s">
        <v>492</v>
      </c>
      <c r="C169" s="28" t="s">
        <v>490</v>
      </c>
      <c r="D169" s="29"/>
      <c r="E169" s="34" t="s">
        <v>491</v>
      </c>
      <c r="F169" s="31" t="s">
        <v>80</v>
      </c>
      <c r="G169" s="32">
        <v>1</v>
      </c>
      <c r="H169" s="33" t="s">
        <v>486</v>
      </c>
      <c r="I169" s="33" t="s">
        <v>486</v>
      </c>
      <c r="J169" s="43" t="s">
        <v>487</v>
      </c>
      <c r="K169" s="44" t="s">
        <v>118</v>
      </c>
      <c r="L169" s="45">
        <v>1280</v>
      </c>
      <c r="M169" s="46">
        <v>38.4</v>
      </c>
      <c r="N169" s="47">
        <v>370</v>
      </c>
      <c r="O169" s="48"/>
      <c r="P169" s="47">
        <v>370</v>
      </c>
      <c r="Q169" s="55"/>
      <c r="R169" s="57"/>
    </row>
    <row r="170" s="4" customFormat="1" customHeight="1" spans="1:18">
      <c r="A170" s="26">
        <f t="shared" si="2"/>
        <v>163</v>
      </c>
      <c r="B170" s="27" t="s">
        <v>493</v>
      </c>
      <c r="C170" s="28" t="s">
        <v>494</v>
      </c>
      <c r="D170" s="29"/>
      <c r="E170" s="30"/>
      <c r="F170" s="31" t="s">
        <v>63</v>
      </c>
      <c r="G170" s="32">
        <v>1</v>
      </c>
      <c r="H170" s="33" t="s">
        <v>495</v>
      </c>
      <c r="I170" s="33" t="s">
        <v>495</v>
      </c>
      <c r="J170" s="43" t="s">
        <v>487</v>
      </c>
      <c r="K170" s="44" t="s">
        <v>118</v>
      </c>
      <c r="L170" s="45">
        <v>5800</v>
      </c>
      <c r="M170" s="46">
        <v>174</v>
      </c>
      <c r="N170" s="47">
        <v>100</v>
      </c>
      <c r="O170" s="48"/>
      <c r="P170" s="47">
        <v>100</v>
      </c>
      <c r="Q170" s="55"/>
      <c r="R170" s="57"/>
    </row>
    <row r="171" s="4" customFormat="1" customHeight="1" spans="1:18">
      <c r="A171" s="26">
        <f t="shared" si="2"/>
        <v>164</v>
      </c>
      <c r="B171" s="27" t="s">
        <v>496</v>
      </c>
      <c r="C171" s="28" t="s">
        <v>497</v>
      </c>
      <c r="D171" s="29"/>
      <c r="E171" s="30"/>
      <c r="F171" s="31" t="s">
        <v>442</v>
      </c>
      <c r="G171" s="32">
        <v>1</v>
      </c>
      <c r="H171" s="33" t="s">
        <v>495</v>
      </c>
      <c r="I171" s="33" t="s">
        <v>495</v>
      </c>
      <c r="J171" s="43" t="s">
        <v>498</v>
      </c>
      <c r="K171" s="44" t="s">
        <v>118</v>
      </c>
      <c r="L171" s="45">
        <v>4880</v>
      </c>
      <c r="M171" s="46">
        <v>146.4</v>
      </c>
      <c r="N171" s="47">
        <v>140</v>
      </c>
      <c r="O171" s="48"/>
      <c r="P171" s="47">
        <v>140</v>
      </c>
      <c r="Q171" s="55"/>
      <c r="R171" s="57"/>
    </row>
    <row r="172" s="4" customFormat="1" customHeight="1" spans="1:18">
      <c r="A172" s="26">
        <f t="shared" si="2"/>
        <v>165</v>
      </c>
      <c r="B172" s="27" t="s">
        <v>499</v>
      </c>
      <c r="C172" s="28" t="s">
        <v>500</v>
      </c>
      <c r="D172" s="29"/>
      <c r="E172" s="30"/>
      <c r="F172" s="31" t="s">
        <v>442</v>
      </c>
      <c r="G172" s="32">
        <v>1</v>
      </c>
      <c r="H172" s="33" t="s">
        <v>495</v>
      </c>
      <c r="I172" s="33" t="s">
        <v>495</v>
      </c>
      <c r="J172" s="43" t="s">
        <v>498</v>
      </c>
      <c r="K172" s="44" t="s">
        <v>118</v>
      </c>
      <c r="L172" s="45">
        <v>6880</v>
      </c>
      <c r="M172" s="46">
        <v>206.4</v>
      </c>
      <c r="N172" s="47">
        <v>30</v>
      </c>
      <c r="O172" s="48"/>
      <c r="P172" s="47">
        <v>30</v>
      </c>
      <c r="Q172" s="55"/>
      <c r="R172" s="57"/>
    </row>
    <row r="173" s="4" customFormat="1" customHeight="1" spans="1:18">
      <c r="A173" s="26">
        <f t="shared" si="2"/>
        <v>166</v>
      </c>
      <c r="B173" s="27" t="s">
        <v>501</v>
      </c>
      <c r="C173" s="28" t="s">
        <v>462</v>
      </c>
      <c r="D173" s="29"/>
      <c r="E173" s="30"/>
      <c r="F173" s="31" t="s">
        <v>80</v>
      </c>
      <c r="G173" s="32">
        <v>1</v>
      </c>
      <c r="H173" s="33" t="s">
        <v>502</v>
      </c>
      <c r="I173" s="33" t="s">
        <v>502</v>
      </c>
      <c r="J173" s="43" t="s">
        <v>487</v>
      </c>
      <c r="K173" s="44" t="s">
        <v>118</v>
      </c>
      <c r="L173" s="45">
        <v>4399</v>
      </c>
      <c r="M173" s="46">
        <v>131.97</v>
      </c>
      <c r="N173" s="47">
        <v>50</v>
      </c>
      <c r="O173" s="48"/>
      <c r="P173" s="47">
        <v>50</v>
      </c>
      <c r="Q173" s="55"/>
      <c r="R173" s="57"/>
    </row>
    <row r="174" s="4" customFormat="1" customHeight="1" spans="1:18">
      <c r="A174" s="26">
        <f t="shared" si="2"/>
        <v>167</v>
      </c>
      <c r="B174" s="27" t="s">
        <v>503</v>
      </c>
      <c r="C174" s="28" t="s">
        <v>504</v>
      </c>
      <c r="D174" s="29"/>
      <c r="E174" s="30"/>
      <c r="F174" s="31" t="s">
        <v>442</v>
      </c>
      <c r="G174" s="32">
        <v>1</v>
      </c>
      <c r="H174" s="33" t="s">
        <v>505</v>
      </c>
      <c r="I174" s="33" t="s">
        <v>505</v>
      </c>
      <c r="J174" s="43" t="s">
        <v>506</v>
      </c>
      <c r="K174" s="44" t="s">
        <v>118</v>
      </c>
      <c r="L174" s="45">
        <v>7600</v>
      </c>
      <c r="M174" s="46">
        <v>228</v>
      </c>
      <c r="N174" s="47">
        <v>410</v>
      </c>
      <c r="O174" s="48"/>
      <c r="P174" s="47">
        <v>410</v>
      </c>
      <c r="Q174" s="55"/>
      <c r="R174" s="57"/>
    </row>
    <row r="175" s="4" customFormat="1" customHeight="1" spans="1:18">
      <c r="A175" s="26">
        <f t="shared" si="2"/>
        <v>168</v>
      </c>
      <c r="B175" s="27" t="s">
        <v>507</v>
      </c>
      <c r="C175" s="28" t="s">
        <v>508</v>
      </c>
      <c r="D175" s="29"/>
      <c r="E175" s="30"/>
      <c r="F175" s="31" t="s">
        <v>425</v>
      </c>
      <c r="G175" s="32">
        <v>1</v>
      </c>
      <c r="H175" s="33" t="s">
        <v>505</v>
      </c>
      <c r="I175" s="33" t="s">
        <v>505</v>
      </c>
      <c r="J175" s="43" t="s">
        <v>506</v>
      </c>
      <c r="K175" s="44" t="s">
        <v>118</v>
      </c>
      <c r="L175" s="45">
        <v>3200</v>
      </c>
      <c r="M175" s="46">
        <v>96</v>
      </c>
      <c r="N175" s="47">
        <v>90</v>
      </c>
      <c r="O175" s="48"/>
      <c r="P175" s="47">
        <v>90</v>
      </c>
      <c r="Q175" s="55"/>
      <c r="R175" s="57"/>
    </row>
    <row r="176" s="4" customFormat="1" customHeight="1" spans="1:18">
      <c r="A176" s="26">
        <f t="shared" si="2"/>
        <v>169</v>
      </c>
      <c r="B176" s="27" t="s">
        <v>509</v>
      </c>
      <c r="C176" s="28" t="s">
        <v>510</v>
      </c>
      <c r="D176" s="29"/>
      <c r="E176" s="30"/>
      <c r="F176" s="31" t="s">
        <v>442</v>
      </c>
      <c r="G176" s="32">
        <v>1</v>
      </c>
      <c r="H176" s="33" t="s">
        <v>505</v>
      </c>
      <c r="I176" s="33" t="s">
        <v>505</v>
      </c>
      <c r="J176" s="43" t="s">
        <v>511</v>
      </c>
      <c r="K176" s="44" t="s">
        <v>118</v>
      </c>
      <c r="L176" s="45">
        <v>3100</v>
      </c>
      <c r="M176" s="46">
        <v>93</v>
      </c>
      <c r="N176" s="47">
        <v>90</v>
      </c>
      <c r="O176" s="48"/>
      <c r="P176" s="47">
        <v>90</v>
      </c>
      <c r="Q176" s="55"/>
      <c r="R176" s="57"/>
    </row>
    <row r="177" s="4" customFormat="1" customHeight="1" spans="1:18">
      <c r="A177" s="26">
        <f t="shared" si="2"/>
        <v>170</v>
      </c>
      <c r="B177" s="27" t="s">
        <v>512</v>
      </c>
      <c r="C177" s="28" t="s">
        <v>462</v>
      </c>
      <c r="D177" s="29" t="s">
        <v>513</v>
      </c>
      <c r="E177" s="34" t="s">
        <v>378</v>
      </c>
      <c r="F177" s="31" t="s">
        <v>80</v>
      </c>
      <c r="G177" s="32">
        <v>1</v>
      </c>
      <c r="H177" s="33" t="s">
        <v>514</v>
      </c>
      <c r="I177" s="33" t="s">
        <v>514</v>
      </c>
      <c r="J177" s="49" t="s">
        <v>475</v>
      </c>
      <c r="K177" s="44" t="s">
        <v>118</v>
      </c>
      <c r="L177" s="45">
        <v>3800</v>
      </c>
      <c r="M177" s="46">
        <v>114</v>
      </c>
      <c r="N177" s="47">
        <v>50</v>
      </c>
      <c r="O177" s="48"/>
      <c r="P177" s="47">
        <v>50</v>
      </c>
      <c r="Q177" s="55"/>
      <c r="R177" s="57"/>
    </row>
    <row r="178" s="4" customFormat="1" customHeight="1" spans="1:18">
      <c r="A178" s="26">
        <f t="shared" si="2"/>
        <v>171</v>
      </c>
      <c r="B178" s="27" t="s">
        <v>515</v>
      </c>
      <c r="C178" s="28" t="s">
        <v>516</v>
      </c>
      <c r="D178" s="29" t="s">
        <v>517</v>
      </c>
      <c r="E178" s="34" t="s">
        <v>167</v>
      </c>
      <c r="F178" s="31" t="s">
        <v>80</v>
      </c>
      <c r="G178" s="32">
        <v>1</v>
      </c>
      <c r="H178" s="33" t="s">
        <v>514</v>
      </c>
      <c r="I178" s="33" t="s">
        <v>514</v>
      </c>
      <c r="J178" s="43" t="s">
        <v>487</v>
      </c>
      <c r="K178" s="44" t="s">
        <v>118</v>
      </c>
      <c r="L178" s="45">
        <v>4550</v>
      </c>
      <c r="M178" s="46">
        <v>136.5</v>
      </c>
      <c r="N178" s="47">
        <v>50</v>
      </c>
      <c r="O178" s="48"/>
      <c r="P178" s="47">
        <v>50</v>
      </c>
      <c r="Q178" s="55"/>
      <c r="R178" s="57"/>
    </row>
    <row r="179" s="4" customFormat="1" customHeight="1" spans="1:18">
      <c r="A179" s="26">
        <f t="shared" si="2"/>
        <v>172</v>
      </c>
      <c r="B179" s="27" t="s">
        <v>518</v>
      </c>
      <c r="C179" s="35" t="s">
        <v>519</v>
      </c>
      <c r="D179" s="29" t="s">
        <v>520</v>
      </c>
      <c r="E179" s="34" t="s">
        <v>521</v>
      </c>
      <c r="F179" s="31" t="s">
        <v>80</v>
      </c>
      <c r="G179" s="32">
        <v>1</v>
      </c>
      <c r="H179" s="33" t="s">
        <v>522</v>
      </c>
      <c r="I179" s="33" t="s">
        <v>522</v>
      </c>
      <c r="J179" s="43"/>
      <c r="K179" s="44" t="s">
        <v>118</v>
      </c>
      <c r="L179" s="45">
        <v>7380</v>
      </c>
      <c r="M179" s="46">
        <v>221.4</v>
      </c>
      <c r="N179" s="47">
        <v>2500</v>
      </c>
      <c r="O179" s="48">
        <v>15</v>
      </c>
      <c r="P179" s="47">
        <v>380</v>
      </c>
      <c r="Q179" s="55"/>
      <c r="R179" s="57"/>
    </row>
    <row r="180" s="4" customFormat="1" customHeight="1" spans="1:18">
      <c r="A180" s="26">
        <f t="shared" si="2"/>
        <v>173</v>
      </c>
      <c r="B180" s="27" t="s">
        <v>523</v>
      </c>
      <c r="C180" s="35" t="s">
        <v>519</v>
      </c>
      <c r="D180" s="29" t="s">
        <v>520</v>
      </c>
      <c r="E180" s="34" t="s">
        <v>521</v>
      </c>
      <c r="F180" s="31" t="s">
        <v>80</v>
      </c>
      <c r="G180" s="32">
        <v>1</v>
      </c>
      <c r="H180" s="33" t="s">
        <v>522</v>
      </c>
      <c r="I180" s="33" t="s">
        <v>522</v>
      </c>
      <c r="J180" s="43"/>
      <c r="K180" s="44" t="s">
        <v>118</v>
      </c>
      <c r="L180" s="45">
        <v>7580</v>
      </c>
      <c r="M180" s="46">
        <v>227.4</v>
      </c>
      <c r="N180" s="47">
        <v>2500</v>
      </c>
      <c r="O180" s="48">
        <v>15</v>
      </c>
      <c r="P180" s="47">
        <v>380</v>
      </c>
      <c r="Q180" s="55"/>
      <c r="R180" s="57"/>
    </row>
    <row r="181" s="4" customFormat="1" customHeight="1" spans="1:18">
      <c r="A181" s="26">
        <f t="shared" si="2"/>
        <v>174</v>
      </c>
      <c r="B181" s="27" t="s">
        <v>524</v>
      </c>
      <c r="C181" s="28" t="s">
        <v>525</v>
      </c>
      <c r="D181" s="29" t="s">
        <v>520</v>
      </c>
      <c r="E181" s="34" t="s">
        <v>521</v>
      </c>
      <c r="F181" s="31" t="s">
        <v>80</v>
      </c>
      <c r="G181" s="32">
        <v>1</v>
      </c>
      <c r="H181" s="33" t="s">
        <v>522</v>
      </c>
      <c r="I181" s="33" t="s">
        <v>522</v>
      </c>
      <c r="J181" s="43" t="s">
        <v>487</v>
      </c>
      <c r="K181" s="44" t="s">
        <v>118</v>
      </c>
      <c r="L181" s="45">
        <v>7580</v>
      </c>
      <c r="M181" s="46">
        <v>227.4</v>
      </c>
      <c r="N181" s="47">
        <v>2500</v>
      </c>
      <c r="O181" s="48">
        <v>15</v>
      </c>
      <c r="P181" s="47">
        <v>380</v>
      </c>
      <c r="Q181" s="55"/>
      <c r="R181" s="57"/>
    </row>
    <row r="182" s="4" customFormat="1" customHeight="1" spans="1:18">
      <c r="A182" s="26">
        <f>ROW()-7</f>
        <v>175</v>
      </c>
      <c r="B182" s="27" t="s">
        <v>526</v>
      </c>
      <c r="C182" s="35" t="s">
        <v>527</v>
      </c>
      <c r="D182" s="29" t="s">
        <v>528</v>
      </c>
      <c r="E182" s="34" t="s">
        <v>529</v>
      </c>
      <c r="F182" s="31" t="s">
        <v>80</v>
      </c>
      <c r="G182" s="32">
        <v>1</v>
      </c>
      <c r="H182" s="33" t="s">
        <v>530</v>
      </c>
      <c r="I182" s="33" t="s">
        <v>530</v>
      </c>
      <c r="J182" s="43" t="s">
        <v>157</v>
      </c>
      <c r="K182" s="44" t="s">
        <v>118</v>
      </c>
      <c r="L182" s="45">
        <v>8500</v>
      </c>
      <c r="M182" s="46">
        <v>255</v>
      </c>
      <c r="N182" s="47">
        <v>8980</v>
      </c>
      <c r="O182" s="48">
        <v>15</v>
      </c>
      <c r="P182" s="47">
        <v>1350</v>
      </c>
      <c r="Q182" s="55"/>
      <c r="R182" s="57"/>
    </row>
    <row r="183" s="4" customFormat="1" customHeight="1" spans="1:18">
      <c r="A183" s="26">
        <f>ROW()-7</f>
        <v>176</v>
      </c>
      <c r="B183" s="27" t="s">
        <v>531</v>
      </c>
      <c r="C183" s="28" t="s">
        <v>532</v>
      </c>
      <c r="D183" s="29" t="s">
        <v>533</v>
      </c>
      <c r="E183" s="34" t="s">
        <v>529</v>
      </c>
      <c r="F183" s="31" t="s">
        <v>80</v>
      </c>
      <c r="G183" s="32">
        <v>1</v>
      </c>
      <c r="H183" s="33" t="s">
        <v>534</v>
      </c>
      <c r="I183" s="33" t="s">
        <v>534</v>
      </c>
      <c r="J183" s="43"/>
      <c r="K183" s="44" t="s">
        <v>118</v>
      </c>
      <c r="L183" s="45">
        <v>3247.86</v>
      </c>
      <c r="M183" s="46">
        <v>649.58</v>
      </c>
      <c r="N183" s="47">
        <v>370</v>
      </c>
      <c r="O183" s="48"/>
      <c r="P183" s="47">
        <v>370</v>
      </c>
      <c r="Q183" s="55"/>
      <c r="R183" s="57"/>
    </row>
    <row r="184" s="4" customFormat="1" customHeight="1" spans="1:18">
      <c r="A184" s="26">
        <f>ROW()-7</f>
        <v>177</v>
      </c>
      <c r="B184" s="27" t="s">
        <v>535</v>
      </c>
      <c r="C184" s="28" t="s">
        <v>360</v>
      </c>
      <c r="D184" s="29" t="s">
        <v>536</v>
      </c>
      <c r="E184" s="34" t="s">
        <v>362</v>
      </c>
      <c r="F184" s="31" t="s">
        <v>80</v>
      </c>
      <c r="G184" s="32">
        <v>1</v>
      </c>
      <c r="H184" s="33" t="s">
        <v>537</v>
      </c>
      <c r="I184" s="33" t="s">
        <v>537</v>
      </c>
      <c r="J184" s="43"/>
      <c r="K184" s="44" t="s">
        <v>118</v>
      </c>
      <c r="L184" s="45">
        <v>3162.39</v>
      </c>
      <c r="M184" s="46">
        <v>94.87</v>
      </c>
      <c r="N184" s="47">
        <v>2800</v>
      </c>
      <c r="O184" s="48">
        <v>27</v>
      </c>
      <c r="P184" s="47">
        <v>760</v>
      </c>
      <c r="Q184" s="55"/>
      <c r="R184" s="57"/>
    </row>
    <row r="185" s="4" customFormat="1" customHeight="1" spans="1:18">
      <c r="A185" s="26">
        <f>ROW()-7</f>
        <v>178</v>
      </c>
      <c r="B185" s="27" t="s">
        <v>538</v>
      </c>
      <c r="C185" s="28" t="s">
        <v>539</v>
      </c>
      <c r="D185" s="29"/>
      <c r="E185" s="30"/>
      <c r="F185" s="31" t="s">
        <v>425</v>
      </c>
      <c r="G185" s="32">
        <v>1</v>
      </c>
      <c r="H185" s="33" t="s">
        <v>540</v>
      </c>
      <c r="I185" s="33" t="s">
        <v>540</v>
      </c>
      <c r="J185" s="43"/>
      <c r="K185" s="44" t="s">
        <v>118</v>
      </c>
      <c r="L185" s="45">
        <v>1880.34</v>
      </c>
      <c r="M185" s="46">
        <v>56.41</v>
      </c>
      <c r="N185" s="47">
        <v>270</v>
      </c>
      <c r="O185" s="48"/>
      <c r="P185" s="47">
        <v>270</v>
      </c>
      <c r="Q185" s="55"/>
      <c r="R185" s="57"/>
    </row>
    <row r="186" s="4" customFormat="1" customHeight="1" spans="1:18">
      <c r="A186" s="26">
        <f>ROW()-7</f>
        <v>179</v>
      </c>
      <c r="B186" s="27" t="s">
        <v>541</v>
      </c>
      <c r="C186" s="35" t="s">
        <v>542</v>
      </c>
      <c r="D186" s="29" t="s">
        <v>543</v>
      </c>
      <c r="E186" s="34" t="s">
        <v>544</v>
      </c>
      <c r="F186" s="31" t="s">
        <v>80</v>
      </c>
      <c r="G186" s="32">
        <v>1</v>
      </c>
      <c r="H186" s="33" t="s">
        <v>540</v>
      </c>
      <c r="I186" s="33" t="s">
        <v>540</v>
      </c>
      <c r="J186" s="43" t="s">
        <v>545</v>
      </c>
      <c r="K186" s="44" t="s">
        <v>118</v>
      </c>
      <c r="L186" s="45">
        <v>5897.44</v>
      </c>
      <c r="M186" s="46">
        <v>176.92</v>
      </c>
      <c r="N186" s="47">
        <v>750</v>
      </c>
      <c r="O186" s="48"/>
      <c r="P186" s="47">
        <v>750</v>
      </c>
      <c r="Q186" s="55"/>
      <c r="R186" s="57"/>
    </row>
    <row r="187" s="4" customFormat="1" customHeight="1" spans="1:18">
      <c r="A187" s="26">
        <f>ROW()-7</f>
        <v>180</v>
      </c>
      <c r="B187" s="27" t="s">
        <v>546</v>
      </c>
      <c r="C187" s="28" t="s">
        <v>547</v>
      </c>
      <c r="D187" s="29" t="s">
        <v>548</v>
      </c>
      <c r="E187" s="34" t="s">
        <v>549</v>
      </c>
      <c r="F187" s="31" t="s">
        <v>80</v>
      </c>
      <c r="G187" s="32">
        <v>1</v>
      </c>
      <c r="H187" s="33" t="s">
        <v>550</v>
      </c>
      <c r="I187" s="33" t="s">
        <v>550</v>
      </c>
      <c r="J187" s="43" t="s">
        <v>374</v>
      </c>
      <c r="K187" s="44" t="s">
        <v>118</v>
      </c>
      <c r="L187" s="45">
        <v>5299.15</v>
      </c>
      <c r="M187" s="46">
        <v>158.97</v>
      </c>
      <c r="N187" s="47">
        <v>1190</v>
      </c>
      <c r="O187" s="48"/>
      <c r="P187" s="47">
        <v>1190</v>
      </c>
      <c r="Q187" s="55"/>
      <c r="R187" s="57"/>
    </row>
    <row r="188" s="4" customFormat="1" customHeight="1" spans="1:18">
      <c r="A188" s="26">
        <f>ROW()-7</f>
        <v>181</v>
      </c>
      <c r="B188" s="27" t="s">
        <v>551</v>
      </c>
      <c r="C188" s="28" t="s">
        <v>552</v>
      </c>
      <c r="D188" s="29"/>
      <c r="E188" s="30"/>
      <c r="F188" s="31" t="s">
        <v>553</v>
      </c>
      <c r="G188" s="32">
        <v>1</v>
      </c>
      <c r="H188" s="33" t="s">
        <v>550</v>
      </c>
      <c r="I188" s="33" t="s">
        <v>550</v>
      </c>
      <c r="J188" s="43" t="s">
        <v>155</v>
      </c>
      <c r="K188" s="44" t="s">
        <v>118</v>
      </c>
      <c r="L188" s="45">
        <v>15570.87</v>
      </c>
      <c r="M188" s="46">
        <v>467.13</v>
      </c>
      <c r="N188" s="47">
        <v>1250</v>
      </c>
      <c r="O188" s="48"/>
      <c r="P188" s="47">
        <v>1250</v>
      </c>
      <c r="Q188" s="55"/>
      <c r="R188" s="60" t="s">
        <v>554</v>
      </c>
    </row>
    <row r="189" s="4" customFormat="1" customHeight="1" spans="1:18">
      <c r="A189" s="26">
        <f>ROW()-7</f>
        <v>182</v>
      </c>
      <c r="B189" s="27" t="s">
        <v>555</v>
      </c>
      <c r="C189" s="28" t="s">
        <v>556</v>
      </c>
      <c r="D189" s="29" t="s">
        <v>557</v>
      </c>
      <c r="E189" s="34" t="s">
        <v>191</v>
      </c>
      <c r="F189" s="31" t="s">
        <v>80</v>
      </c>
      <c r="G189" s="32">
        <v>1</v>
      </c>
      <c r="H189" s="33" t="s">
        <v>558</v>
      </c>
      <c r="I189" s="33" t="s">
        <v>558</v>
      </c>
      <c r="J189" s="43" t="s">
        <v>487</v>
      </c>
      <c r="K189" s="44" t="s">
        <v>118</v>
      </c>
      <c r="L189" s="45">
        <v>862.06</v>
      </c>
      <c r="M189" s="46">
        <v>606.48</v>
      </c>
      <c r="N189" s="47">
        <v>1400</v>
      </c>
      <c r="O189" s="48">
        <v>42</v>
      </c>
      <c r="P189" s="47">
        <v>590</v>
      </c>
      <c r="Q189" s="55"/>
      <c r="R189" s="57"/>
    </row>
    <row r="190" s="4" customFormat="1" customHeight="1" spans="1:18">
      <c r="A190" s="26">
        <f>ROW()-7</f>
        <v>183</v>
      </c>
      <c r="B190" s="27" t="s">
        <v>559</v>
      </c>
      <c r="C190" s="28" t="s">
        <v>556</v>
      </c>
      <c r="D190" s="29" t="s">
        <v>557</v>
      </c>
      <c r="E190" s="34" t="s">
        <v>191</v>
      </c>
      <c r="F190" s="31" t="s">
        <v>80</v>
      </c>
      <c r="G190" s="32">
        <v>1</v>
      </c>
      <c r="H190" s="33" t="s">
        <v>558</v>
      </c>
      <c r="I190" s="33" t="s">
        <v>558</v>
      </c>
      <c r="J190" s="43" t="s">
        <v>487</v>
      </c>
      <c r="K190" s="44" t="s">
        <v>118</v>
      </c>
      <c r="L190" s="45">
        <v>862.07</v>
      </c>
      <c r="M190" s="46">
        <v>606.48</v>
      </c>
      <c r="N190" s="47">
        <v>1400</v>
      </c>
      <c r="O190" s="48">
        <v>42</v>
      </c>
      <c r="P190" s="47">
        <v>590</v>
      </c>
      <c r="Q190" s="55"/>
      <c r="R190" s="57"/>
    </row>
    <row r="191" s="4" customFormat="1" customHeight="1" spans="1:18">
      <c r="A191" s="26">
        <f>ROW()-7</f>
        <v>184</v>
      </c>
      <c r="B191" s="27" t="s">
        <v>560</v>
      </c>
      <c r="C191" s="28" t="s">
        <v>497</v>
      </c>
      <c r="D191" s="29" t="s">
        <v>561</v>
      </c>
      <c r="E191" s="30"/>
      <c r="F191" s="31" t="s">
        <v>71</v>
      </c>
      <c r="G191" s="32">
        <v>1</v>
      </c>
      <c r="H191" s="33" t="s">
        <v>562</v>
      </c>
      <c r="I191" s="33" t="s">
        <v>562</v>
      </c>
      <c r="J191" s="43" t="s">
        <v>563</v>
      </c>
      <c r="K191" s="44" t="s">
        <v>118</v>
      </c>
      <c r="L191" s="45">
        <v>4905.17</v>
      </c>
      <c r="M191" s="46">
        <v>702.27</v>
      </c>
      <c r="N191" s="47">
        <v>280</v>
      </c>
      <c r="O191" s="48"/>
      <c r="P191" s="47">
        <v>280</v>
      </c>
      <c r="Q191" s="55"/>
      <c r="R191" s="61" t="s">
        <v>564</v>
      </c>
    </row>
    <row r="192" s="4" customFormat="1" customHeight="1" spans="1:18">
      <c r="A192" s="26">
        <f>ROW()-7</f>
        <v>185</v>
      </c>
      <c r="B192" s="27" t="s">
        <v>565</v>
      </c>
      <c r="C192" s="28" t="s">
        <v>497</v>
      </c>
      <c r="D192" s="29" t="s">
        <v>561</v>
      </c>
      <c r="E192" s="30"/>
      <c r="F192" s="31" t="s">
        <v>71</v>
      </c>
      <c r="G192" s="32">
        <v>1</v>
      </c>
      <c r="H192" s="33" t="s">
        <v>562</v>
      </c>
      <c r="I192" s="33" t="s">
        <v>562</v>
      </c>
      <c r="J192" s="43" t="s">
        <v>566</v>
      </c>
      <c r="K192" s="44" t="s">
        <v>118</v>
      </c>
      <c r="L192" s="45">
        <v>4905.17</v>
      </c>
      <c r="M192" s="46">
        <v>702.27</v>
      </c>
      <c r="N192" s="47">
        <v>280</v>
      </c>
      <c r="O192" s="48"/>
      <c r="P192" s="47">
        <v>280</v>
      </c>
      <c r="Q192" s="55"/>
      <c r="R192" s="61" t="s">
        <v>564</v>
      </c>
    </row>
    <row r="193" s="4" customFormat="1" customHeight="1" spans="1:18">
      <c r="A193" s="26">
        <f>ROW()-7</f>
        <v>186</v>
      </c>
      <c r="B193" s="27" t="s">
        <v>567</v>
      </c>
      <c r="C193" s="28" t="s">
        <v>497</v>
      </c>
      <c r="D193" s="29" t="s">
        <v>561</v>
      </c>
      <c r="E193" s="30"/>
      <c r="F193" s="31" t="s">
        <v>71</v>
      </c>
      <c r="G193" s="32">
        <v>1</v>
      </c>
      <c r="H193" s="33" t="s">
        <v>562</v>
      </c>
      <c r="I193" s="33" t="s">
        <v>562</v>
      </c>
      <c r="J193" s="43" t="s">
        <v>568</v>
      </c>
      <c r="K193" s="44" t="s">
        <v>118</v>
      </c>
      <c r="L193" s="45">
        <v>4905.17</v>
      </c>
      <c r="M193" s="46">
        <v>702.27</v>
      </c>
      <c r="N193" s="47">
        <v>280</v>
      </c>
      <c r="O193" s="48"/>
      <c r="P193" s="47">
        <v>280</v>
      </c>
      <c r="Q193" s="55"/>
      <c r="R193" s="61" t="s">
        <v>564</v>
      </c>
    </row>
    <row r="194" s="4" customFormat="1" customHeight="1" spans="1:18">
      <c r="A194" s="26">
        <f>ROW()-7</f>
        <v>187</v>
      </c>
      <c r="B194" s="27" t="s">
        <v>569</v>
      </c>
      <c r="C194" s="28" t="s">
        <v>497</v>
      </c>
      <c r="D194" s="29" t="s">
        <v>561</v>
      </c>
      <c r="E194" s="30"/>
      <c r="F194" s="31" t="s">
        <v>71</v>
      </c>
      <c r="G194" s="32">
        <v>1</v>
      </c>
      <c r="H194" s="33" t="s">
        <v>562</v>
      </c>
      <c r="I194" s="33" t="s">
        <v>562</v>
      </c>
      <c r="J194" s="43" t="s">
        <v>570</v>
      </c>
      <c r="K194" s="44" t="s">
        <v>118</v>
      </c>
      <c r="L194" s="45">
        <v>4905.17</v>
      </c>
      <c r="M194" s="46">
        <v>702.27</v>
      </c>
      <c r="N194" s="47">
        <v>280</v>
      </c>
      <c r="O194" s="48"/>
      <c r="P194" s="47">
        <v>280</v>
      </c>
      <c r="Q194" s="55"/>
      <c r="R194" s="61" t="s">
        <v>564</v>
      </c>
    </row>
    <row r="195" s="4" customFormat="1" customHeight="1" spans="1:18">
      <c r="A195" s="26">
        <f t="shared" ref="A195:A258" si="3">ROW()-7</f>
        <v>188</v>
      </c>
      <c r="B195" s="27" t="s">
        <v>571</v>
      </c>
      <c r="C195" s="28" t="s">
        <v>497</v>
      </c>
      <c r="D195" s="29" t="s">
        <v>561</v>
      </c>
      <c r="E195" s="30"/>
      <c r="F195" s="31" t="s">
        <v>71</v>
      </c>
      <c r="G195" s="32">
        <v>1</v>
      </c>
      <c r="H195" s="33" t="s">
        <v>562</v>
      </c>
      <c r="I195" s="33" t="s">
        <v>562</v>
      </c>
      <c r="J195" s="43" t="s">
        <v>572</v>
      </c>
      <c r="K195" s="44" t="s">
        <v>118</v>
      </c>
      <c r="L195" s="45">
        <v>4905.17</v>
      </c>
      <c r="M195" s="46">
        <v>702.27</v>
      </c>
      <c r="N195" s="47">
        <v>280</v>
      </c>
      <c r="O195" s="48"/>
      <c r="P195" s="47">
        <v>280</v>
      </c>
      <c r="Q195" s="55"/>
      <c r="R195" s="61" t="s">
        <v>564</v>
      </c>
    </row>
    <row r="196" s="4" customFormat="1" customHeight="1" spans="1:18">
      <c r="A196" s="26">
        <f t="shared" si="3"/>
        <v>189</v>
      </c>
      <c r="B196" s="27" t="s">
        <v>573</v>
      </c>
      <c r="C196" s="28" t="s">
        <v>497</v>
      </c>
      <c r="D196" s="29" t="s">
        <v>561</v>
      </c>
      <c r="E196" s="30"/>
      <c r="F196" s="31" t="s">
        <v>71</v>
      </c>
      <c r="G196" s="32">
        <v>1</v>
      </c>
      <c r="H196" s="33" t="s">
        <v>562</v>
      </c>
      <c r="I196" s="33" t="s">
        <v>562</v>
      </c>
      <c r="J196" s="43" t="s">
        <v>574</v>
      </c>
      <c r="K196" s="44" t="s">
        <v>118</v>
      </c>
      <c r="L196" s="45">
        <v>4905.17</v>
      </c>
      <c r="M196" s="46">
        <v>702.27</v>
      </c>
      <c r="N196" s="47">
        <v>280</v>
      </c>
      <c r="O196" s="48"/>
      <c r="P196" s="47">
        <v>280</v>
      </c>
      <c r="Q196" s="55"/>
      <c r="R196" s="61" t="s">
        <v>564</v>
      </c>
    </row>
    <row r="197" s="4" customFormat="1" customHeight="1" spans="1:18">
      <c r="A197" s="26">
        <f t="shared" si="3"/>
        <v>190</v>
      </c>
      <c r="B197" s="27" t="s">
        <v>575</v>
      </c>
      <c r="C197" s="28" t="s">
        <v>497</v>
      </c>
      <c r="D197" s="29" t="s">
        <v>561</v>
      </c>
      <c r="E197" s="30"/>
      <c r="F197" s="31" t="s">
        <v>71</v>
      </c>
      <c r="G197" s="32">
        <v>1</v>
      </c>
      <c r="H197" s="33" t="s">
        <v>562</v>
      </c>
      <c r="I197" s="33" t="s">
        <v>562</v>
      </c>
      <c r="J197" s="43" t="s">
        <v>576</v>
      </c>
      <c r="K197" s="44" t="s">
        <v>118</v>
      </c>
      <c r="L197" s="45">
        <v>4905.17</v>
      </c>
      <c r="M197" s="46">
        <v>702.27</v>
      </c>
      <c r="N197" s="47">
        <v>280</v>
      </c>
      <c r="O197" s="48"/>
      <c r="P197" s="47">
        <v>280</v>
      </c>
      <c r="Q197" s="55"/>
      <c r="R197" s="61" t="s">
        <v>564</v>
      </c>
    </row>
    <row r="198" s="4" customFormat="1" customHeight="1" spans="1:18">
      <c r="A198" s="26">
        <f t="shared" si="3"/>
        <v>191</v>
      </c>
      <c r="B198" s="27" t="s">
        <v>577</v>
      </c>
      <c r="C198" s="28" t="s">
        <v>497</v>
      </c>
      <c r="D198" s="29" t="s">
        <v>561</v>
      </c>
      <c r="E198" s="30"/>
      <c r="F198" s="31" t="s">
        <v>71</v>
      </c>
      <c r="G198" s="32">
        <v>1</v>
      </c>
      <c r="H198" s="33" t="s">
        <v>562</v>
      </c>
      <c r="I198" s="33" t="s">
        <v>562</v>
      </c>
      <c r="J198" s="43" t="s">
        <v>578</v>
      </c>
      <c r="K198" s="44" t="s">
        <v>118</v>
      </c>
      <c r="L198" s="45">
        <v>4905.17</v>
      </c>
      <c r="M198" s="46">
        <v>702.27</v>
      </c>
      <c r="N198" s="47">
        <v>280</v>
      </c>
      <c r="O198" s="48"/>
      <c r="P198" s="47">
        <v>280</v>
      </c>
      <c r="Q198" s="55"/>
      <c r="R198" s="61" t="s">
        <v>564</v>
      </c>
    </row>
    <row r="199" s="4" customFormat="1" customHeight="1" spans="1:18">
      <c r="A199" s="26">
        <f t="shared" si="3"/>
        <v>192</v>
      </c>
      <c r="B199" s="27" t="s">
        <v>579</v>
      </c>
      <c r="C199" s="28" t="s">
        <v>497</v>
      </c>
      <c r="D199" s="29" t="s">
        <v>561</v>
      </c>
      <c r="E199" s="30"/>
      <c r="F199" s="31" t="s">
        <v>71</v>
      </c>
      <c r="G199" s="32">
        <v>1</v>
      </c>
      <c r="H199" s="33" t="s">
        <v>562</v>
      </c>
      <c r="I199" s="33" t="s">
        <v>562</v>
      </c>
      <c r="J199" s="43" t="s">
        <v>580</v>
      </c>
      <c r="K199" s="44" t="s">
        <v>118</v>
      </c>
      <c r="L199" s="45">
        <v>4905.17</v>
      </c>
      <c r="M199" s="46">
        <v>702.27</v>
      </c>
      <c r="N199" s="47">
        <v>280</v>
      </c>
      <c r="O199" s="48"/>
      <c r="P199" s="47">
        <v>280</v>
      </c>
      <c r="Q199" s="55"/>
      <c r="R199" s="61" t="s">
        <v>564</v>
      </c>
    </row>
    <row r="200" s="4" customFormat="1" customHeight="1" spans="1:18">
      <c r="A200" s="26">
        <f t="shared" si="3"/>
        <v>193</v>
      </c>
      <c r="B200" s="27" t="s">
        <v>581</v>
      </c>
      <c r="C200" s="28" t="s">
        <v>497</v>
      </c>
      <c r="D200" s="29" t="s">
        <v>561</v>
      </c>
      <c r="E200" s="30"/>
      <c r="F200" s="31" t="s">
        <v>71</v>
      </c>
      <c r="G200" s="32">
        <v>1</v>
      </c>
      <c r="H200" s="33" t="s">
        <v>562</v>
      </c>
      <c r="I200" s="33" t="s">
        <v>562</v>
      </c>
      <c r="J200" s="43" t="s">
        <v>582</v>
      </c>
      <c r="K200" s="44" t="s">
        <v>118</v>
      </c>
      <c r="L200" s="45">
        <v>4905.17</v>
      </c>
      <c r="M200" s="46">
        <v>702.27</v>
      </c>
      <c r="N200" s="47">
        <v>280</v>
      </c>
      <c r="O200" s="48"/>
      <c r="P200" s="47">
        <v>280</v>
      </c>
      <c r="Q200" s="55"/>
      <c r="R200" s="61" t="s">
        <v>564</v>
      </c>
    </row>
    <row r="201" s="4" customFormat="1" customHeight="1" spans="1:18">
      <c r="A201" s="26">
        <f t="shared" si="3"/>
        <v>194</v>
      </c>
      <c r="B201" s="27" t="s">
        <v>583</v>
      </c>
      <c r="C201" s="28" t="s">
        <v>497</v>
      </c>
      <c r="D201" s="29" t="s">
        <v>561</v>
      </c>
      <c r="E201" s="30"/>
      <c r="F201" s="31" t="s">
        <v>71</v>
      </c>
      <c r="G201" s="32">
        <v>1</v>
      </c>
      <c r="H201" s="33" t="s">
        <v>562</v>
      </c>
      <c r="I201" s="33" t="s">
        <v>562</v>
      </c>
      <c r="J201" s="43" t="s">
        <v>584</v>
      </c>
      <c r="K201" s="44" t="s">
        <v>118</v>
      </c>
      <c r="L201" s="45">
        <v>4905.17</v>
      </c>
      <c r="M201" s="46">
        <v>702.27</v>
      </c>
      <c r="N201" s="47">
        <v>280</v>
      </c>
      <c r="O201" s="48"/>
      <c r="P201" s="47">
        <v>280</v>
      </c>
      <c r="Q201" s="55"/>
      <c r="R201" s="61" t="s">
        <v>564</v>
      </c>
    </row>
    <row r="202" s="4" customFormat="1" customHeight="1" spans="1:18">
      <c r="A202" s="26">
        <f t="shared" si="3"/>
        <v>195</v>
      </c>
      <c r="B202" s="27" t="s">
        <v>585</v>
      </c>
      <c r="C202" s="28" t="s">
        <v>497</v>
      </c>
      <c r="D202" s="29" t="s">
        <v>561</v>
      </c>
      <c r="E202" s="30"/>
      <c r="F202" s="31" t="s">
        <v>71</v>
      </c>
      <c r="G202" s="32">
        <v>1</v>
      </c>
      <c r="H202" s="33" t="s">
        <v>562</v>
      </c>
      <c r="I202" s="33" t="s">
        <v>562</v>
      </c>
      <c r="J202" s="43" t="s">
        <v>586</v>
      </c>
      <c r="K202" s="44" t="s">
        <v>118</v>
      </c>
      <c r="L202" s="45">
        <v>4905.17</v>
      </c>
      <c r="M202" s="46">
        <v>702.27</v>
      </c>
      <c r="N202" s="47">
        <v>280</v>
      </c>
      <c r="O202" s="48"/>
      <c r="P202" s="47">
        <v>280</v>
      </c>
      <c r="Q202" s="55"/>
      <c r="R202" s="61" t="s">
        <v>564</v>
      </c>
    </row>
    <row r="203" s="4" customFormat="1" customHeight="1" spans="1:18">
      <c r="A203" s="26">
        <f t="shared" si="3"/>
        <v>196</v>
      </c>
      <c r="B203" s="27" t="s">
        <v>587</v>
      </c>
      <c r="C203" s="28" t="s">
        <v>497</v>
      </c>
      <c r="D203" s="29" t="s">
        <v>561</v>
      </c>
      <c r="E203" s="30"/>
      <c r="F203" s="31" t="s">
        <v>71</v>
      </c>
      <c r="G203" s="32">
        <v>1</v>
      </c>
      <c r="H203" s="33" t="s">
        <v>562</v>
      </c>
      <c r="I203" s="33" t="s">
        <v>562</v>
      </c>
      <c r="J203" s="43" t="s">
        <v>588</v>
      </c>
      <c r="K203" s="44" t="s">
        <v>118</v>
      </c>
      <c r="L203" s="45">
        <v>4905.17</v>
      </c>
      <c r="M203" s="46">
        <v>702.27</v>
      </c>
      <c r="N203" s="47">
        <v>280</v>
      </c>
      <c r="O203" s="48"/>
      <c r="P203" s="47">
        <v>280</v>
      </c>
      <c r="Q203" s="55"/>
      <c r="R203" s="61" t="s">
        <v>564</v>
      </c>
    </row>
    <row r="204" s="4" customFormat="1" customHeight="1" spans="1:18">
      <c r="A204" s="26">
        <f t="shared" si="3"/>
        <v>197</v>
      </c>
      <c r="B204" s="27" t="s">
        <v>589</v>
      </c>
      <c r="C204" s="28" t="s">
        <v>497</v>
      </c>
      <c r="D204" s="29" t="s">
        <v>561</v>
      </c>
      <c r="E204" s="30"/>
      <c r="F204" s="31" t="s">
        <v>71</v>
      </c>
      <c r="G204" s="32">
        <v>1</v>
      </c>
      <c r="H204" s="33" t="s">
        <v>562</v>
      </c>
      <c r="I204" s="33" t="s">
        <v>562</v>
      </c>
      <c r="J204" s="43" t="s">
        <v>590</v>
      </c>
      <c r="K204" s="44" t="s">
        <v>118</v>
      </c>
      <c r="L204" s="45">
        <v>4905.18</v>
      </c>
      <c r="M204" s="46">
        <v>702.28</v>
      </c>
      <c r="N204" s="47">
        <v>280</v>
      </c>
      <c r="O204" s="48"/>
      <c r="P204" s="47">
        <v>280</v>
      </c>
      <c r="Q204" s="55"/>
      <c r="R204" s="61" t="s">
        <v>564</v>
      </c>
    </row>
    <row r="205" s="4" customFormat="1" customHeight="1" spans="1:18">
      <c r="A205" s="26">
        <f t="shared" si="3"/>
        <v>198</v>
      </c>
      <c r="B205" s="27" t="s">
        <v>591</v>
      </c>
      <c r="C205" s="28" t="s">
        <v>497</v>
      </c>
      <c r="D205" s="29" t="s">
        <v>561</v>
      </c>
      <c r="E205" s="30"/>
      <c r="F205" s="31" t="s">
        <v>71</v>
      </c>
      <c r="G205" s="32">
        <v>1</v>
      </c>
      <c r="H205" s="33" t="s">
        <v>562</v>
      </c>
      <c r="I205" s="33" t="s">
        <v>562</v>
      </c>
      <c r="J205" s="43" t="s">
        <v>592</v>
      </c>
      <c r="K205" s="44" t="s">
        <v>118</v>
      </c>
      <c r="L205" s="45">
        <v>4905.18</v>
      </c>
      <c r="M205" s="46">
        <v>702.28</v>
      </c>
      <c r="N205" s="47">
        <v>280</v>
      </c>
      <c r="O205" s="48"/>
      <c r="P205" s="47">
        <v>280</v>
      </c>
      <c r="Q205" s="55"/>
      <c r="R205" s="61" t="s">
        <v>564</v>
      </c>
    </row>
    <row r="206" s="4" customFormat="1" customHeight="1" spans="1:18">
      <c r="A206" s="26">
        <f t="shared" si="3"/>
        <v>199</v>
      </c>
      <c r="B206" s="27" t="s">
        <v>593</v>
      </c>
      <c r="C206" s="28" t="s">
        <v>497</v>
      </c>
      <c r="D206" s="29" t="s">
        <v>561</v>
      </c>
      <c r="E206" s="30"/>
      <c r="F206" s="31" t="s">
        <v>71</v>
      </c>
      <c r="G206" s="32">
        <v>1</v>
      </c>
      <c r="H206" s="33" t="s">
        <v>562</v>
      </c>
      <c r="I206" s="33" t="s">
        <v>562</v>
      </c>
      <c r="J206" s="43" t="s">
        <v>594</v>
      </c>
      <c r="K206" s="44" t="s">
        <v>118</v>
      </c>
      <c r="L206" s="45">
        <v>4905.18</v>
      </c>
      <c r="M206" s="46">
        <v>702.28</v>
      </c>
      <c r="N206" s="47">
        <v>280</v>
      </c>
      <c r="O206" s="48"/>
      <c r="P206" s="47">
        <v>280</v>
      </c>
      <c r="Q206" s="55"/>
      <c r="R206" s="61" t="s">
        <v>564</v>
      </c>
    </row>
    <row r="207" s="4" customFormat="1" customHeight="1" spans="1:18">
      <c r="A207" s="26">
        <f t="shared" si="3"/>
        <v>200</v>
      </c>
      <c r="B207" s="27" t="s">
        <v>595</v>
      </c>
      <c r="C207" s="28" t="s">
        <v>596</v>
      </c>
      <c r="D207" s="29" t="s">
        <v>597</v>
      </c>
      <c r="E207" s="30"/>
      <c r="F207" s="59" t="s">
        <v>63</v>
      </c>
      <c r="G207" s="32">
        <v>1</v>
      </c>
      <c r="H207" s="33" t="s">
        <v>562</v>
      </c>
      <c r="I207" s="33" t="s">
        <v>562</v>
      </c>
      <c r="J207" s="43" t="s">
        <v>584</v>
      </c>
      <c r="K207" s="44" t="s">
        <v>118</v>
      </c>
      <c r="L207" s="45">
        <v>137.93</v>
      </c>
      <c r="M207" s="46">
        <v>19.74</v>
      </c>
      <c r="N207" s="47">
        <v>10</v>
      </c>
      <c r="O207" s="48"/>
      <c r="P207" s="47">
        <v>10</v>
      </c>
      <c r="Q207" s="55"/>
      <c r="R207" s="57"/>
    </row>
    <row r="208" s="4" customFormat="1" customHeight="1" spans="1:18">
      <c r="A208" s="26">
        <f t="shared" si="3"/>
        <v>201</v>
      </c>
      <c r="B208" s="27" t="s">
        <v>598</v>
      </c>
      <c r="C208" s="28" t="s">
        <v>596</v>
      </c>
      <c r="D208" s="29" t="s">
        <v>597</v>
      </c>
      <c r="E208" s="30"/>
      <c r="F208" s="59" t="s">
        <v>63</v>
      </c>
      <c r="G208" s="32">
        <v>1</v>
      </c>
      <c r="H208" s="33" t="s">
        <v>562</v>
      </c>
      <c r="I208" s="33" t="s">
        <v>562</v>
      </c>
      <c r="J208" s="43" t="s">
        <v>586</v>
      </c>
      <c r="K208" s="44" t="s">
        <v>118</v>
      </c>
      <c r="L208" s="45">
        <v>137.93</v>
      </c>
      <c r="M208" s="46">
        <v>19.74</v>
      </c>
      <c r="N208" s="47">
        <v>10</v>
      </c>
      <c r="O208" s="48"/>
      <c r="P208" s="47">
        <v>10</v>
      </c>
      <c r="Q208" s="55"/>
      <c r="R208" s="57"/>
    </row>
    <row r="209" s="4" customFormat="1" customHeight="1" spans="1:18">
      <c r="A209" s="26">
        <f t="shared" si="3"/>
        <v>202</v>
      </c>
      <c r="B209" s="27" t="s">
        <v>599</v>
      </c>
      <c r="C209" s="28" t="s">
        <v>596</v>
      </c>
      <c r="D209" s="29" t="s">
        <v>597</v>
      </c>
      <c r="E209" s="30"/>
      <c r="F209" s="59" t="s">
        <v>63</v>
      </c>
      <c r="G209" s="32">
        <v>1</v>
      </c>
      <c r="H209" s="33" t="s">
        <v>562</v>
      </c>
      <c r="I209" s="33" t="s">
        <v>562</v>
      </c>
      <c r="J209" s="43" t="s">
        <v>588</v>
      </c>
      <c r="K209" s="44" t="s">
        <v>118</v>
      </c>
      <c r="L209" s="45">
        <v>137.93</v>
      </c>
      <c r="M209" s="46">
        <v>19.74</v>
      </c>
      <c r="N209" s="47">
        <v>10</v>
      </c>
      <c r="O209" s="48"/>
      <c r="P209" s="47">
        <v>10</v>
      </c>
      <c r="Q209" s="55"/>
      <c r="R209" s="57"/>
    </row>
    <row r="210" s="4" customFormat="1" customHeight="1" spans="1:18">
      <c r="A210" s="26">
        <f t="shared" si="3"/>
        <v>203</v>
      </c>
      <c r="B210" s="27" t="s">
        <v>600</v>
      </c>
      <c r="C210" s="28" t="s">
        <v>596</v>
      </c>
      <c r="D210" s="29" t="s">
        <v>597</v>
      </c>
      <c r="E210" s="30"/>
      <c r="F210" s="59" t="s">
        <v>63</v>
      </c>
      <c r="G210" s="32">
        <v>1</v>
      </c>
      <c r="H210" s="33" t="s">
        <v>562</v>
      </c>
      <c r="I210" s="33" t="s">
        <v>562</v>
      </c>
      <c r="J210" s="43" t="s">
        <v>590</v>
      </c>
      <c r="K210" s="44" t="s">
        <v>118</v>
      </c>
      <c r="L210" s="45">
        <v>137.93</v>
      </c>
      <c r="M210" s="46">
        <v>19.74</v>
      </c>
      <c r="N210" s="47">
        <v>10</v>
      </c>
      <c r="O210" s="48"/>
      <c r="P210" s="47">
        <v>10</v>
      </c>
      <c r="Q210" s="55"/>
      <c r="R210" s="57"/>
    </row>
    <row r="211" s="4" customFormat="1" customHeight="1" spans="1:18">
      <c r="A211" s="26">
        <f t="shared" si="3"/>
        <v>204</v>
      </c>
      <c r="B211" s="27" t="s">
        <v>601</v>
      </c>
      <c r="C211" s="28" t="s">
        <v>596</v>
      </c>
      <c r="D211" s="29" t="s">
        <v>597</v>
      </c>
      <c r="E211" s="30"/>
      <c r="F211" s="59" t="s">
        <v>63</v>
      </c>
      <c r="G211" s="32">
        <v>1</v>
      </c>
      <c r="H211" s="33" t="s">
        <v>562</v>
      </c>
      <c r="I211" s="33" t="s">
        <v>562</v>
      </c>
      <c r="J211" s="43" t="s">
        <v>592</v>
      </c>
      <c r="K211" s="44" t="s">
        <v>118</v>
      </c>
      <c r="L211" s="45">
        <v>137.93</v>
      </c>
      <c r="M211" s="46">
        <v>19.74</v>
      </c>
      <c r="N211" s="47">
        <v>10</v>
      </c>
      <c r="O211" s="48"/>
      <c r="P211" s="47">
        <v>10</v>
      </c>
      <c r="Q211" s="55"/>
      <c r="R211" s="57"/>
    </row>
    <row r="212" s="4" customFormat="1" customHeight="1" spans="1:18">
      <c r="A212" s="26">
        <f t="shared" si="3"/>
        <v>205</v>
      </c>
      <c r="B212" s="27" t="s">
        <v>602</v>
      </c>
      <c r="C212" s="28" t="s">
        <v>596</v>
      </c>
      <c r="D212" s="29" t="s">
        <v>597</v>
      </c>
      <c r="E212" s="30"/>
      <c r="F212" s="59" t="s">
        <v>63</v>
      </c>
      <c r="G212" s="32">
        <v>1</v>
      </c>
      <c r="H212" s="33" t="s">
        <v>562</v>
      </c>
      <c r="I212" s="33" t="s">
        <v>562</v>
      </c>
      <c r="J212" s="43" t="s">
        <v>594</v>
      </c>
      <c r="K212" s="44" t="s">
        <v>118</v>
      </c>
      <c r="L212" s="45">
        <v>137.93</v>
      </c>
      <c r="M212" s="46">
        <v>19.74</v>
      </c>
      <c r="N212" s="47">
        <v>10</v>
      </c>
      <c r="O212" s="48"/>
      <c r="P212" s="47">
        <v>10</v>
      </c>
      <c r="Q212" s="55"/>
      <c r="R212" s="57"/>
    </row>
    <row r="213" s="4" customFormat="1" customHeight="1" spans="1:18">
      <c r="A213" s="26">
        <f t="shared" si="3"/>
        <v>206</v>
      </c>
      <c r="B213" s="27" t="s">
        <v>603</v>
      </c>
      <c r="C213" s="28" t="s">
        <v>596</v>
      </c>
      <c r="D213" s="29" t="s">
        <v>597</v>
      </c>
      <c r="E213" s="30"/>
      <c r="F213" s="59" t="s">
        <v>63</v>
      </c>
      <c r="G213" s="32">
        <v>1</v>
      </c>
      <c r="H213" s="33" t="s">
        <v>562</v>
      </c>
      <c r="I213" s="33" t="s">
        <v>562</v>
      </c>
      <c r="J213" s="43" t="s">
        <v>604</v>
      </c>
      <c r="K213" s="44" t="s">
        <v>118</v>
      </c>
      <c r="L213" s="45">
        <v>137.93</v>
      </c>
      <c r="M213" s="46">
        <v>19.74</v>
      </c>
      <c r="N213" s="47">
        <v>10</v>
      </c>
      <c r="O213" s="48"/>
      <c r="P213" s="47">
        <v>10</v>
      </c>
      <c r="Q213" s="55"/>
      <c r="R213" s="57"/>
    </row>
    <row r="214" s="4" customFormat="1" customHeight="1" spans="1:18">
      <c r="A214" s="26">
        <f t="shared" si="3"/>
        <v>207</v>
      </c>
      <c r="B214" s="27" t="s">
        <v>605</v>
      </c>
      <c r="C214" s="28" t="s">
        <v>596</v>
      </c>
      <c r="D214" s="29" t="s">
        <v>597</v>
      </c>
      <c r="E214" s="30"/>
      <c r="F214" s="59" t="s">
        <v>63</v>
      </c>
      <c r="G214" s="32">
        <v>1</v>
      </c>
      <c r="H214" s="33" t="s">
        <v>562</v>
      </c>
      <c r="I214" s="33" t="s">
        <v>562</v>
      </c>
      <c r="J214" s="43" t="s">
        <v>606</v>
      </c>
      <c r="K214" s="44" t="s">
        <v>118</v>
      </c>
      <c r="L214" s="45">
        <v>137.93</v>
      </c>
      <c r="M214" s="46">
        <v>19.74</v>
      </c>
      <c r="N214" s="47">
        <v>10</v>
      </c>
      <c r="O214" s="48"/>
      <c r="P214" s="47">
        <v>10</v>
      </c>
      <c r="Q214" s="55"/>
      <c r="R214" s="57"/>
    </row>
    <row r="215" s="4" customFormat="1" customHeight="1" spans="1:18">
      <c r="A215" s="26">
        <f t="shared" si="3"/>
        <v>208</v>
      </c>
      <c r="B215" s="27" t="s">
        <v>607</v>
      </c>
      <c r="C215" s="28" t="s">
        <v>596</v>
      </c>
      <c r="D215" s="29" t="s">
        <v>597</v>
      </c>
      <c r="E215" s="30"/>
      <c r="F215" s="59" t="s">
        <v>63</v>
      </c>
      <c r="G215" s="32">
        <v>1</v>
      </c>
      <c r="H215" s="33" t="s">
        <v>562</v>
      </c>
      <c r="I215" s="33" t="s">
        <v>562</v>
      </c>
      <c r="J215" s="43" t="s">
        <v>608</v>
      </c>
      <c r="K215" s="44" t="s">
        <v>118</v>
      </c>
      <c r="L215" s="45">
        <v>137.93</v>
      </c>
      <c r="M215" s="46">
        <v>19.74</v>
      </c>
      <c r="N215" s="47">
        <v>10</v>
      </c>
      <c r="O215" s="48"/>
      <c r="P215" s="47">
        <v>10</v>
      </c>
      <c r="Q215" s="55"/>
      <c r="R215" s="57"/>
    </row>
    <row r="216" s="4" customFormat="1" customHeight="1" spans="1:18">
      <c r="A216" s="26">
        <f t="shared" si="3"/>
        <v>209</v>
      </c>
      <c r="B216" s="27" t="s">
        <v>609</v>
      </c>
      <c r="C216" s="28" t="s">
        <v>596</v>
      </c>
      <c r="D216" s="29" t="s">
        <v>597</v>
      </c>
      <c r="E216" s="30"/>
      <c r="F216" s="59" t="s">
        <v>63</v>
      </c>
      <c r="G216" s="32">
        <v>1</v>
      </c>
      <c r="H216" s="33" t="s">
        <v>562</v>
      </c>
      <c r="I216" s="33" t="s">
        <v>562</v>
      </c>
      <c r="J216" s="43" t="s">
        <v>610</v>
      </c>
      <c r="K216" s="44" t="s">
        <v>118</v>
      </c>
      <c r="L216" s="45">
        <v>137.93</v>
      </c>
      <c r="M216" s="46">
        <v>19.74</v>
      </c>
      <c r="N216" s="47">
        <v>10</v>
      </c>
      <c r="O216" s="48"/>
      <c r="P216" s="47">
        <v>10</v>
      </c>
      <c r="Q216" s="55"/>
      <c r="R216" s="57"/>
    </row>
    <row r="217" s="4" customFormat="1" customHeight="1" spans="1:18">
      <c r="A217" s="26">
        <f t="shared" si="3"/>
        <v>210</v>
      </c>
      <c r="B217" s="27" t="s">
        <v>611</v>
      </c>
      <c r="C217" s="28" t="s">
        <v>612</v>
      </c>
      <c r="D217" s="29" t="s">
        <v>613</v>
      </c>
      <c r="E217" s="30"/>
      <c r="F217" s="31" t="s">
        <v>425</v>
      </c>
      <c r="G217" s="32">
        <v>1</v>
      </c>
      <c r="H217" s="33" t="s">
        <v>562</v>
      </c>
      <c r="I217" s="33" t="s">
        <v>562</v>
      </c>
      <c r="J217" s="43" t="s">
        <v>563</v>
      </c>
      <c r="K217" s="44" t="s">
        <v>118</v>
      </c>
      <c r="L217" s="45">
        <v>1551.72</v>
      </c>
      <c r="M217" s="46">
        <v>222.14</v>
      </c>
      <c r="N217" s="47">
        <v>320</v>
      </c>
      <c r="O217" s="48"/>
      <c r="P217" s="47">
        <v>320</v>
      </c>
      <c r="Q217" s="55"/>
      <c r="R217" s="57"/>
    </row>
    <row r="218" s="4" customFormat="1" customHeight="1" spans="1:18">
      <c r="A218" s="26">
        <f t="shared" si="3"/>
        <v>211</v>
      </c>
      <c r="B218" s="27" t="s">
        <v>614</v>
      </c>
      <c r="C218" s="28" t="s">
        <v>612</v>
      </c>
      <c r="D218" s="29" t="s">
        <v>613</v>
      </c>
      <c r="E218" s="30"/>
      <c r="F218" s="31" t="s">
        <v>425</v>
      </c>
      <c r="G218" s="32">
        <v>1</v>
      </c>
      <c r="H218" s="33" t="s">
        <v>562</v>
      </c>
      <c r="I218" s="33" t="s">
        <v>562</v>
      </c>
      <c r="J218" s="43" t="s">
        <v>566</v>
      </c>
      <c r="K218" s="44" t="s">
        <v>118</v>
      </c>
      <c r="L218" s="45">
        <v>1551.72</v>
      </c>
      <c r="M218" s="46">
        <v>222.14</v>
      </c>
      <c r="N218" s="47">
        <v>320</v>
      </c>
      <c r="O218" s="48"/>
      <c r="P218" s="47">
        <v>320</v>
      </c>
      <c r="Q218" s="55"/>
      <c r="R218" s="57"/>
    </row>
    <row r="219" s="4" customFormat="1" customHeight="1" spans="1:18">
      <c r="A219" s="26">
        <f t="shared" si="3"/>
        <v>212</v>
      </c>
      <c r="B219" s="27" t="s">
        <v>615</v>
      </c>
      <c r="C219" s="28" t="s">
        <v>612</v>
      </c>
      <c r="D219" s="29" t="s">
        <v>613</v>
      </c>
      <c r="E219" s="30"/>
      <c r="F219" s="31" t="s">
        <v>425</v>
      </c>
      <c r="G219" s="32">
        <v>1</v>
      </c>
      <c r="H219" s="33" t="s">
        <v>562</v>
      </c>
      <c r="I219" s="33" t="s">
        <v>562</v>
      </c>
      <c r="J219" s="43" t="s">
        <v>568</v>
      </c>
      <c r="K219" s="44" t="s">
        <v>118</v>
      </c>
      <c r="L219" s="45">
        <v>1551.72</v>
      </c>
      <c r="M219" s="46">
        <v>222.14</v>
      </c>
      <c r="N219" s="47">
        <v>320</v>
      </c>
      <c r="O219" s="48"/>
      <c r="P219" s="47">
        <v>320</v>
      </c>
      <c r="Q219" s="55"/>
      <c r="R219" s="57"/>
    </row>
    <row r="220" s="4" customFormat="1" customHeight="1" spans="1:18">
      <c r="A220" s="26">
        <f t="shared" si="3"/>
        <v>213</v>
      </c>
      <c r="B220" s="27" t="s">
        <v>616</v>
      </c>
      <c r="C220" s="28" t="s">
        <v>612</v>
      </c>
      <c r="D220" s="29" t="s">
        <v>613</v>
      </c>
      <c r="E220" s="30"/>
      <c r="F220" s="31" t="s">
        <v>425</v>
      </c>
      <c r="G220" s="32">
        <v>1</v>
      </c>
      <c r="H220" s="33" t="s">
        <v>562</v>
      </c>
      <c r="I220" s="33" t="s">
        <v>562</v>
      </c>
      <c r="J220" s="43" t="s">
        <v>570</v>
      </c>
      <c r="K220" s="44" t="s">
        <v>118</v>
      </c>
      <c r="L220" s="45">
        <v>1551.72</v>
      </c>
      <c r="M220" s="46">
        <v>222.14</v>
      </c>
      <c r="N220" s="47">
        <v>320</v>
      </c>
      <c r="O220" s="48"/>
      <c r="P220" s="47">
        <v>320</v>
      </c>
      <c r="Q220" s="55"/>
      <c r="R220" s="57"/>
    </row>
    <row r="221" s="4" customFormat="1" customHeight="1" spans="1:18">
      <c r="A221" s="26">
        <f t="shared" si="3"/>
        <v>214</v>
      </c>
      <c r="B221" s="27" t="s">
        <v>617</v>
      </c>
      <c r="C221" s="28" t="s">
        <v>612</v>
      </c>
      <c r="D221" s="29" t="s">
        <v>613</v>
      </c>
      <c r="E221" s="30"/>
      <c r="F221" s="31" t="s">
        <v>425</v>
      </c>
      <c r="G221" s="32">
        <v>1</v>
      </c>
      <c r="H221" s="33" t="s">
        <v>562</v>
      </c>
      <c r="I221" s="33" t="s">
        <v>562</v>
      </c>
      <c r="J221" s="43" t="s">
        <v>572</v>
      </c>
      <c r="K221" s="44" t="s">
        <v>118</v>
      </c>
      <c r="L221" s="45">
        <v>1551.72</v>
      </c>
      <c r="M221" s="46">
        <v>222.14</v>
      </c>
      <c r="N221" s="47">
        <v>320</v>
      </c>
      <c r="O221" s="48"/>
      <c r="P221" s="47">
        <v>320</v>
      </c>
      <c r="Q221" s="55"/>
      <c r="R221" s="57"/>
    </row>
    <row r="222" s="4" customFormat="1" customHeight="1" spans="1:18">
      <c r="A222" s="26">
        <f t="shared" si="3"/>
        <v>215</v>
      </c>
      <c r="B222" s="27" t="s">
        <v>618</v>
      </c>
      <c r="C222" s="28" t="s">
        <v>612</v>
      </c>
      <c r="D222" s="29" t="s">
        <v>613</v>
      </c>
      <c r="E222" s="30"/>
      <c r="F222" s="31" t="s">
        <v>425</v>
      </c>
      <c r="G222" s="32">
        <v>1</v>
      </c>
      <c r="H222" s="33" t="s">
        <v>562</v>
      </c>
      <c r="I222" s="33" t="s">
        <v>562</v>
      </c>
      <c r="J222" s="43" t="s">
        <v>574</v>
      </c>
      <c r="K222" s="44" t="s">
        <v>118</v>
      </c>
      <c r="L222" s="45">
        <v>1551.72</v>
      </c>
      <c r="M222" s="46">
        <v>222.14</v>
      </c>
      <c r="N222" s="47">
        <v>320</v>
      </c>
      <c r="O222" s="48"/>
      <c r="P222" s="47">
        <v>320</v>
      </c>
      <c r="Q222" s="55"/>
      <c r="R222" s="57"/>
    </row>
    <row r="223" s="4" customFormat="1" customHeight="1" spans="1:18">
      <c r="A223" s="26">
        <f t="shared" si="3"/>
        <v>216</v>
      </c>
      <c r="B223" s="27" t="s">
        <v>619</v>
      </c>
      <c r="C223" s="28" t="s">
        <v>612</v>
      </c>
      <c r="D223" s="29" t="s">
        <v>613</v>
      </c>
      <c r="E223" s="30"/>
      <c r="F223" s="31" t="s">
        <v>425</v>
      </c>
      <c r="G223" s="32">
        <v>1</v>
      </c>
      <c r="H223" s="33" t="s">
        <v>562</v>
      </c>
      <c r="I223" s="33" t="s">
        <v>562</v>
      </c>
      <c r="J223" s="43" t="s">
        <v>576</v>
      </c>
      <c r="K223" s="44" t="s">
        <v>118</v>
      </c>
      <c r="L223" s="45">
        <v>1551.72</v>
      </c>
      <c r="M223" s="46">
        <v>222.14</v>
      </c>
      <c r="N223" s="47">
        <v>320</v>
      </c>
      <c r="O223" s="48"/>
      <c r="P223" s="47">
        <v>320</v>
      </c>
      <c r="Q223" s="55"/>
      <c r="R223" s="57"/>
    </row>
    <row r="224" s="4" customFormat="1" customHeight="1" spans="1:18">
      <c r="A224" s="26">
        <f t="shared" si="3"/>
        <v>217</v>
      </c>
      <c r="B224" s="27" t="s">
        <v>620</v>
      </c>
      <c r="C224" s="28" t="s">
        <v>612</v>
      </c>
      <c r="D224" s="29" t="s">
        <v>613</v>
      </c>
      <c r="E224" s="30"/>
      <c r="F224" s="31" t="s">
        <v>425</v>
      </c>
      <c r="G224" s="32">
        <v>1</v>
      </c>
      <c r="H224" s="33" t="s">
        <v>562</v>
      </c>
      <c r="I224" s="33" t="s">
        <v>562</v>
      </c>
      <c r="J224" s="43" t="s">
        <v>578</v>
      </c>
      <c r="K224" s="44" t="s">
        <v>118</v>
      </c>
      <c r="L224" s="45">
        <v>1551.72</v>
      </c>
      <c r="M224" s="46">
        <v>222.14</v>
      </c>
      <c r="N224" s="47">
        <v>320</v>
      </c>
      <c r="O224" s="48"/>
      <c r="P224" s="47">
        <v>320</v>
      </c>
      <c r="Q224" s="55"/>
      <c r="R224" s="57"/>
    </row>
    <row r="225" s="4" customFormat="1" customHeight="1" spans="1:18">
      <c r="A225" s="26">
        <f t="shared" si="3"/>
        <v>218</v>
      </c>
      <c r="B225" s="27" t="s">
        <v>621</v>
      </c>
      <c r="C225" s="28" t="s">
        <v>612</v>
      </c>
      <c r="D225" s="29" t="s">
        <v>613</v>
      </c>
      <c r="E225" s="30"/>
      <c r="F225" s="31" t="s">
        <v>425</v>
      </c>
      <c r="G225" s="32">
        <v>1</v>
      </c>
      <c r="H225" s="33" t="s">
        <v>562</v>
      </c>
      <c r="I225" s="33" t="s">
        <v>562</v>
      </c>
      <c r="J225" s="43" t="s">
        <v>580</v>
      </c>
      <c r="K225" s="44" t="s">
        <v>118</v>
      </c>
      <c r="L225" s="45">
        <v>1551.72</v>
      </c>
      <c r="M225" s="46">
        <v>222.14</v>
      </c>
      <c r="N225" s="47">
        <v>320</v>
      </c>
      <c r="O225" s="48"/>
      <c r="P225" s="47">
        <v>320</v>
      </c>
      <c r="Q225" s="55"/>
      <c r="R225" s="57"/>
    </row>
    <row r="226" s="4" customFormat="1" customHeight="1" spans="1:18">
      <c r="A226" s="26">
        <f t="shared" si="3"/>
        <v>219</v>
      </c>
      <c r="B226" s="27" t="s">
        <v>622</v>
      </c>
      <c r="C226" s="28" t="s">
        <v>612</v>
      </c>
      <c r="D226" s="29" t="s">
        <v>613</v>
      </c>
      <c r="E226" s="30"/>
      <c r="F226" s="31" t="s">
        <v>425</v>
      </c>
      <c r="G226" s="32">
        <v>1</v>
      </c>
      <c r="H226" s="33" t="s">
        <v>562</v>
      </c>
      <c r="I226" s="33" t="s">
        <v>562</v>
      </c>
      <c r="J226" s="43" t="s">
        <v>582</v>
      </c>
      <c r="K226" s="44" t="s">
        <v>118</v>
      </c>
      <c r="L226" s="45">
        <v>1551.72</v>
      </c>
      <c r="M226" s="46">
        <v>222.14</v>
      </c>
      <c r="N226" s="47">
        <v>320</v>
      </c>
      <c r="O226" s="48"/>
      <c r="P226" s="47">
        <v>320</v>
      </c>
      <c r="Q226" s="55"/>
      <c r="R226" s="57"/>
    </row>
    <row r="227" s="4" customFormat="1" customHeight="1" spans="1:18">
      <c r="A227" s="26">
        <f t="shared" si="3"/>
        <v>220</v>
      </c>
      <c r="B227" s="27" t="s">
        <v>623</v>
      </c>
      <c r="C227" s="28" t="s">
        <v>612</v>
      </c>
      <c r="D227" s="29" t="s">
        <v>613</v>
      </c>
      <c r="E227" s="30"/>
      <c r="F227" s="31" t="s">
        <v>425</v>
      </c>
      <c r="G227" s="32">
        <v>1</v>
      </c>
      <c r="H227" s="33" t="s">
        <v>562</v>
      </c>
      <c r="I227" s="33" t="s">
        <v>562</v>
      </c>
      <c r="J227" s="43" t="s">
        <v>584</v>
      </c>
      <c r="K227" s="44" t="s">
        <v>118</v>
      </c>
      <c r="L227" s="45">
        <v>1551.72</v>
      </c>
      <c r="M227" s="46">
        <v>222.14</v>
      </c>
      <c r="N227" s="47">
        <v>320</v>
      </c>
      <c r="O227" s="48"/>
      <c r="P227" s="47">
        <v>320</v>
      </c>
      <c r="Q227" s="55"/>
      <c r="R227" s="57"/>
    </row>
    <row r="228" s="4" customFormat="1" customHeight="1" spans="1:18">
      <c r="A228" s="26">
        <f t="shared" si="3"/>
        <v>221</v>
      </c>
      <c r="B228" s="27" t="s">
        <v>624</v>
      </c>
      <c r="C228" s="28" t="s">
        <v>612</v>
      </c>
      <c r="D228" s="29" t="s">
        <v>613</v>
      </c>
      <c r="E228" s="30"/>
      <c r="F228" s="31" t="s">
        <v>425</v>
      </c>
      <c r="G228" s="32">
        <v>1</v>
      </c>
      <c r="H228" s="33" t="s">
        <v>562</v>
      </c>
      <c r="I228" s="33" t="s">
        <v>562</v>
      </c>
      <c r="J228" s="43" t="s">
        <v>586</v>
      </c>
      <c r="K228" s="44" t="s">
        <v>118</v>
      </c>
      <c r="L228" s="45">
        <v>1551.72</v>
      </c>
      <c r="M228" s="46">
        <v>222.14</v>
      </c>
      <c r="N228" s="47">
        <v>320</v>
      </c>
      <c r="O228" s="48"/>
      <c r="P228" s="47">
        <v>320</v>
      </c>
      <c r="Q228" s="55"/>
      <c r="R228" s="57"/>
    </row>
    <row r="229" s="4" customFormat="1" customHeight="1" spans="1:18">
      <c r="A229" s="26">
        <f t="shared" si="3"/>
        <v>222</v>
      </c>
      <c r="B229" s="27" t="s">
        <v>625</v>
      </c>
      <c r="C229" s="28" t="s">
        <v>612</v>
      </c>
      <c r="D229" s="29" t="s">
        <v>613</v>
      </c>
      <c r="E229" s="30"/>
      <c r="F229" s="31" t="s">
        <v>425</v>
      </c>
      <c r="G229" s="32">
        <v>1</v>
      </c>
      <c r="H229" s="33" t="s">
        <v>562</v>
      </c>
      <c r="I229" s="33" t="s">
        <v>562</v>
      </c>
      <c r="J229" s="43" t="s">
        <v>588</v>
      </c>
      <c r="K229" s="44" t="s">
        <v>118</v>
      </c>
      <c r="L229" s="45">
        <v>1551.72</v>
      </c>
      <c r="M229" s="46">
        <v>222.14</v>
      </c>
      <c r="N229" s="47">
        <v>320</v>
      </c>
      <c r="O229" s="48"/>
      <c r="P229" s="47">
        <v>320</v>
      </c>
      <c r="Q229" s="55"/>
      <c r="R229" s="57"/>
    </row>
    <row r="230" s="4" customFormat="1" customHeight="1" spans="1:18">
      <c r="A230" s="26">
        <f t="shared" si="3"/>
        <v>223</v>
      </c>
      <c r="B230" s="27" t="s">
        <v>626</v>
      </c>
      <c r="C230" s="28" t="s">
        <v>612</v>
      </c>
      <c r="D230" s="29" t="s">
        <v>613</v>
      </c>
      <c r="E230" s="30"/>
      <c r="F230" s="31" t="s">
        <v>425</v>
      </c>
      <c r="G230" s="32">
        <v>1</v>
      </c>
      <c r="H230" s="33" t="s">
        <v>562</v>
      </c>
      <c r="I230" s="33" t="s">
        <v>562</v>
      </c>
      <c r="J230" s="43" t="s">
        <v>590</v>
      </c>
      <c r="K230" s="44" t="s">
        <v>118</v>
      </c>
      <c r="L230" s="45">
        <v>1551.72</v>
      </c>
      <c r="M230" s="46">
        <v>222.14</v>
      </c>
      <c r="N230" s="47">
        <v>320</v>
      </c>
      <c r="O230" s="48"/>
      <c r="P230" s="47">
        <v>320</v>
      </c>
      <c r="Q230" s="55"/>
      <c r="R230" s="57"/>
    </row>
    <row r="231" s="4" customFormat="1" customHeight="1" spans="1:18">
      <c r="A231" s="26">
        <f t="shared" si="3"/>
        <v>224</v>
      </c>
      <c r="B231" s="27" t="s">
        <v>627</v>
      </c>
      <c r="C231" s="28" t="s">
        <v>612</v>
      </c>
      <c r="D231" s="29" t="s">
        <v>613</v>
      </c>
      <c r="E231" s="30"/>
      <c r="F231" s="31" t="s">
        <v>425</v>
      </c>
      <c r="G231" s="32">
        <v>1</v>
      </c>
      <c r="H231" s="33" t="s">
        <v>562</v>
      </c>
      <c r="I231" s="33" t="s">
        <v>562</v>
      </c>
      <c r="J231" s="43" t="s">
        <v>592</v>
      </c>
      <c r="K231" s="44" t="s">
        <v>118</v>
      </c>
      <c r="L231" s="45">
        <v>1551.72</v>
      </c>
      <c r="M231" s="46">
        <v>222.14</v>
      </c>
      <c r="N231" s="47">
        <v>320</v>
      </c>
      <c r="O231" s="48"/>
      <c r="P231" s="47">
        <v>320</v>
      </c>
      <c r="Q231" s="55"/>
      <c r="R231" s="57"/>
    </row>
    <row r="232" s="4" customFormat="1" customHeight="1" spans="1:18">
      <c r="A232" s="26">
        <f t="shared" si="3"/>
        <v>225</v>
      </c>
      <c r="B232" s="27" t="s">
        <v>628</v>
      </c>
      <c r="C232" s="28" t="s">
        <v>612</v>
      </c>
      <c r="D232" s="29" t="s">
        <v>613</v>
      </c>
      <c r="E232" s="30"/>
      <c r="F232" s="31" t="s">
        <v>425</v>
      </c>
      <c r="G232" s="32">
        <v>1</v>
      </c>
      <c r="H232" s="33" t="s">
        <v>562</v>
      </c>
      <c r="I232" s="33" t="s">
        <v>562</v>
      </c>
      <c r="J232" s="43" t="s">
        <v>594</v>
      </c>
      <c r="K232" s="44" t="s">
        <v>118</v>
      </c>
      <c r="L232" s="45">
        <v>1551.72</v>
      </c>
      <c r="M232" s="46">
        <v>222.14</v>
      </c>
      <c r="N232" s="47">
        <v>320</v>
      </c>
      <c r="O232" s="48"/>
      <c r="P232" s="47">
        <v>320</v>
      </c>
      <c r="Q232" s="55"/>
      <c r="R232" s="57"/>
    </row>
    <row r="233" s="4" customFormat="1" customHeight="1" spans="1:18">
      <c r="A233" s="26">
        <f t="shared" si="3"/>
        <v>226</v>
      </c>
      <c r="B233" s="27" t="s">
        <v>629</v>
      </c>
      <c r="C233" s="28" t="s">
        <v>612</v>
      </c>
      <c r="D233" s="29" t="s">
        <v>613</v>
      </c>
      <c r="E233" s="30"/>
      <c r="F233" s="31" t="s">
        <v>425</v>
      </c>
      <c r="G233" s="32">
        <v>1</v>
      </c>
      <c r="H233" s="33" t="s">
        <v>562</v>
      </c>
      <c r="I233" s="33" t="s">
        <v>562</v>
      </c>
      <c r="J233" s="43" t="s">
        <v>604</v>
      </c>
      <c r="K233" s="44" t="s">
        <v>118</v>
      </c>
      <c r="L233" s="45">
        <v>1551.72</v>
      </c>
      <c r="M233" s="46">
        <v>222.14</v>
      </c>
      <c r="N233" s="47">
        <v>320</v>
      </c>
      <c r="O233" s="48"/>
      <c r="P233" s="47">
        <v>320</v>
      </c>
      <c r="Q233" s="55"/>
      <c r="R233" s="57"/>
    </row>
    <row r="234" s="4" customFormat="1" customHeight="1" spans="1:18">
      <c r="A234" s="26">
        <f t="shared" si="3"/>
        <v>227</v>
      </c>
      <c r="B234" s="27" t="s">
        <v>630</v>
      </c>
      <c r="C234" s="28" t="s">
        <v>612</v>
      </c>
      <c r="D234" s="29" t="s">
        <v>613</v>
      </c>
      <c r="E234" s="30"/>
      <c r="F234" s="31" t="s">
        <v>425</v>
      </c>
      <c r="G234" s="32">
        <v>1</v>
      </c>
      <c r="H234" s="33" t="s">
        <v>562</v>
      </c>
      <c r="I234" s="33" t="s">
        <v>562</v>
      </c>
      <c r="J234" s="43" t="s">
        <v>606</v>
      </c>
      <c r="K234" s="44" t="s">
        <v>118</v>
      </c>
      <c r="L234" s="45">
        <v>1551.72</v>
      </c>
      <c r="M234" s="46">
        <v>222.14</v>
      </c>
      <c r="N234" s="47">
        <v>320</v>
      </c>
      <c r="O234" s="48"/>
      <c r="P234" s="47">
        <v>320</v>
      </c>
      <c r="Q234" s="55"/>
      <c r="R234" s="57"/>
    </row>
    <row r="235" s="4" customFormat="1" customHeight="1" spans="1:18">
      <c r="A235" s="26">
        <f t="shared" si="3"/>
        <v>228</v>
      </c>
      <c r="B235" s="27" t="s">
        <v>631</v>
      </c>
      <c r="C235" s="28" t="s">
        <v>612</v>
      </c>
      <c r="D235" s="29" t="s">
        <v>613</v>
      </c>
      <c r="E235" s="30"/>
      <c r="F235" s="31" t="s">
        <v>425</v>
      </c>
      <c r="G235" s="32">
        <v>1</v>
      </c>
      <c r="H235" s="33" t="s">
        <v>562</v>
      </c>
      <c r="I235" s="33" t="s">
        <v>562</v>
      </c>
      <c r="J235" s="43" t="s">
        <v>608</v>
      </c>
      <c r="K235" s="44" t="s">
        <v>118</v>
      </c>
      <c r="L235" s="45">
        <v>1551.72</v>
      </c>
      <c r="M235" s="46">
        <v>222.14</v>
      </c>
      <c r="N235" s="47">
        <v>320</v>
      </c>
      <c r="O235" s="48"/>
      <c r="P235" s="47">
        <v>320</v>
      </c>
      <c r="Q235" s="55"/>
      <c r="R235" s="57"/>
    </row>
    <row r="236" s="4" customFormat="1" customHeight="1" spans="1:18">
      <c r="A236" s="26">
        <f t="shared" si="3"/>
        <v>229</v>
      </c>
      <c r="B236" s="27" t="s">
        <v>632</v>
      </c>
      <c r="C236" s="28" t="s">
        <v>612</v>
      </c>
      <c r="D236" s="29" t="s">
        <v>613</v>
      </c>
      <c r="E236" s="30"/>
      <c r="F236" s="31" t="s">
        <v>425</v>
      </c>
      <c r="G236" s="32">
        <v>1</v>
      </c>
      <c r="H236" s="33" t="s">
        <v>562</v>
      </c>
      <c r="I236" s="33" t="s">
        <v>562</v>
      </c>
      <c r="J236" s="43" t="s">
        <v>610</v>
      </c>
      <c r="K236" s="44" t="s">
        <v>118</v>
      </c>
      <c r="L236" s="45">
        <v>1551.72</v>
      </c>
      <c r="M236" s="46">
        <v>222.14</v>
      </c>
      <c r="N236" s="47">
        <v>320</v>
      </c>
      <c r="O236" s="48"/>
      <c r="P236" s="47">
        <v>320</v>
      </c>
      <c r="Q236" s="55"/>
      <c r="R236" s="57"/>
    </row>
    <row r="237" s="4" customFormat="1" customHeight="1" spans="1:18">
      <c r="A237" s="26">
        <f t="shared" si="3"/>
        <v>230</v>
      </c>
      <c r="B237" s="27" t="s">
        <v>633</v>
      </c>
      <c r="C237" s="28" t="s">
        <v>634</v>
      </c>
      <c r="D237" s="29" t="s">
        <v>635</v>
      </c>
      <c r="E237" s="30"/>
      <c r="F237" s="31" t="s">
        <v>63</v>
      </c>
      <c r="G237" s="32">
        <v>1</v>
      </c>
      <c r="H237" s="33" t="s">
        <v>562</v>
      </c>
      <c r="I237" s="33" t="s">
        <v>562</v>
      </c>
      <c r="J237" s="43" t="s">
        <v>563</v>
      </c>
      <c r="K237" s="44" t="s">
        <v>118</v>
      </c>
      <c r="L237" s="45">
        <v>706.89</v>
      </c>
      <c r="M237" s="46">
        <v>101.18</v>
      </c>
      <c r="N237" s="47">
        <v>90</v>
      </c>
      <c r="O237" s="48"/>
      <c r="P237" s="47">
        <v>90</v>
      </c>
      <c r="Q237" s="55"/>
      <c r="R237" s="57"/>
    </row>
    <row r="238" s="4" customFormat="1" customHeight="1" spans="1:18">
      <c r="A238" s="26">
        <f t="shared" si="3"/>
        <v>231</v>
      </c>
      <c r="B238" s="27" t="s">
        <v>636</v>
      </c>
      <c r="C238" s="28" t="s">
        <v>634</v>
      </c>
      <c r="D238" s="29" t="s">
        <v>635</v>
      </c>
      <c r="E238" s="30"/>
      <c r="F238" s="31" t="s">
        <v>63</v>
      </c>
      <c r="G238" s="32">
        <v>1</v>
      </c>
      <c r="H238" s="33" t="s">
        <v>562</v>
      </c>
      <c r="I238" s="33" t="s">
        <v>562</v>
      </c>
      <c r="J238" s="43" t="s">
        <v>566</v>
      </c>
      <c r="K238" s="44" t="s">
        <v>118</v>
      </c>
      <c r="L238" s="45">
        <v>706.89</v>
      </c>
      <c r="M238" s="46">
        <v>101.18</v>
      </c>
      <c r="N238" s="47">
        <v>90</v>
      </c>
      <c r="O238" s="48"/>
      <c r="P238" s="47">
        <v>90</v>
      </c>
      <c r="Q238" s="55"/>
      <c r="R238" s="57"/>
    </row>
    <row r="239" s="4" customFormat="1" customHeight="1" spans="1:18">
      <c r="A239" s="26">
        <f t="shared" si="3"/>
        <v>232</v>
      </c>
      <c r="B239" s="27" t="s">
        <v>637</v>
      </c>
      <c r="C239" s="28" t="s">
        <v>634</v>
      </c>
      <c r="D239" s="29" t="s">
        <v>635</v>
      </c>
      <c r="E239" s="30"/>
      <c r="F239" s="31" t="s">
        <v>63</v>
      </c>
      <c r="G239" s="32">
        <v>1</v>
      </c>
      <c r="H239" s="33" t="s">
        <v>562</v>
      </c>
      <c r="I239" s="33" t="s">
        <v>562</v>
      </c>
      <c r="J239" s="43" t="s">
        <v>568</v>
      </c>
      <c r="K239" s="44" t="s">
        <v>118</v>
      </c>
      <c r="L239" s="45">
        <v>706.89</v>
      </c>
      <c r="M239" s="46">
        <v>101.18</v>
      </c>
      <c r="N239" s="47">
        <v>90</v>
      </c>
      <c r="O239" s="48"/>
      <c r="P239" s="47">
        <v>90</v>
      </c>
      <c r="Q239" s="55"/>
      <c r="R239" s="57"/>
    </row>
    <row r="240" s="4" customFormat="1" customHeight="1" spans="1:18">
      <c r="A240" s="26">
        <f t="shared" si="3"/>
        <v>233</v>
      </c>
      <c r="B240" s="27" t="s">
        <v>638</v>
      </c>
      <c r="C240" s="28" t="s">
        <v>634</v>
      </c>
      <c r="D240" s="29" t="s">
        <v>635</v>
      </c>
      <c r="E240" s="30"/>
      <c r="F240" s="31" t="s">
        <v>63</v>
      </c>
      <c r="G240" s="32">
        <v>1</v>
      </c>
      <c r="H240" s="33" t="s">
        <v>562</v>
      </c>
      <c r="I240" s="33" t="s">
        <v>562</v>
      </c>
      <c r="J240" s="43" t="s">
        <v>570</v>
      </c>
      <c r="K240" s="44" t="s">
        <v>118</v>
      </c>
      <c r="L240" s="45">
        <v>706.89</v>
      </c>
      <c r="M240" s="46">
        <v>101.18</v>
      </c>
      <c r="N240" s="47">
        <v>90</v>
      </c>
      <c r="O240" s="48"/>
      <c r="P240" s="47">
        <v>90</v>
      </c>
      <c r="Q240" s="55"/>
      <c r="R240" s="57"/>
    </row>
    <row r="241" s="4" customFormat="1" customHeight="1" spans="1:18">
      <c r="A241" s="26">
        <f t="shared" si="3"/>
        <v>234</v>
      </c>
      <c r="B241" s="27" t="s">
        <v>639</v>
      </c>
      <c r="C241" s="28" t="s">
        <v>634</v>
      </c>
      <c r="D241" s="29" t="s">
        <v>635</v>
      </c>
      <c r="E241" s="30"/>
      <c r="F241" s="31" t="s">
        <v>63</v>
      </c>
      <c r="G241" s="32">
        <v>1</v>
      </c>
      <c r="H241" s="33" t="s">
        <v>562</v>
      </c>
      <c r="I241" s="33" t="s">
        <v>562</v>
      </c>
      <c r="J241" s="43" t="s">
        <v>572</v>
      </c>
      <c r="K241" s="44" t="s">
        <v>118</v>
      </c>
      <c r="L241" s="45">
        <v>706.89</v>
      </c>
      <c r="M241" s="46">
        <v>101.18</v>
      </c>
      <c r="N241" s="47">
        <v>90</v>
      </c>
      <c r="O241" s="48"/>
      <c r="P241" s="47">
        <v>90</v>
      </c>
      <c r="Q241" s="55"/>
      <c r="R241" s="57"/>
    </row>
    <row r="242" s="4" customFormat="1" customHeight="1" spans="1:18">
      <c r="A242" s="26">
        <f t="shared" si="3"/>
        <v>235</v>
      </c>
      <c r="B242" s="27" t="s">
        <v>640</v>
      </c>
      <c r="C242" s="28" t="s">
        <v>634</v>
      </c>
      <c r="D242" s="29" t="s">
        <v>635</v>
      </c>
      <c r="E242" s="30"/>
      <c r="F242" s="31" t="s">
        <v>63</v>
      </c>
      <c r="G242" s="32">
        <v>1</v>
      </c>
      <c r="H242" s="33" t="s">
        <v>562</v>
      </c>
      <c r="I242" s="33" t="s">
        <v>562</v>
      </c>
      <c r="J242" s="43" t="s">
        <v>574</v>
      </c>
      <c r="K242" s="44" t="s">
        <v>118</v>
      </c>
      <c r="L242" s="45">
        <v>706.89</v>
      </c>
      <c r="M242" s="46">
        <v>101.18</v>
      </c>
      <c r="N242" s="47">
        <v>90</v>
      </c>
      <c r="O242" s="48"/>
      <c r="P242" s="47">
        <v>90</v>
      </c>
      <c r="Q242" s="55"/>
      <c r="R242" s="57"/>
    </row>
    <row r="243" s="4" customFormat="1" customHeight="1" spans="1:18">
      <c r="A243" s="26">
        <f t="shared" si="3"/>
        <v>236</v>
      </c>
      <c r="B243" s="27" t="s">
        <v>641</v>
      </c>
      <c r="C243" s="28" t="s">
        <v>634</v>
      </c>
      <c r="D243" s="29" t="s">
        <v>635</v>
      </c>
      <c r="E243" s="30"/>
      <c r="F243" s="31" t="s">
        <v>63</v>
      </c>
      <c r="G243" s="32">
        <v>1</v>
      </c>
      <c r="H243" s="33" t="s">
        <v>562</v>
      </c>
      <c r="I243" s="33" t="s">
        <v>562</v>
      </c>
      <c r="J243" s="43" t="s">
        <v>576</v>
      </c>
      <c r="K243" s="44" t="s">
        <v>118</v>
      </c>
      <c r="L243" s="45">
        <v>706.89</v>
      </c>
      <c r="M243" s="46">
        <v>101.18</v>
      </c>
      <c r="N243" s="47">
        <v>90</v>
      </c>
      <c r="O243" s="48"/>
      <c r="P243" s="47">
        <v>90</v>
      </c>
      <c r="Q243" s="55"/>
      <c r="R243" s="57"/>
    </row>
    <row r="244" s="4" customFormat="1" customHeight="1" spans="1:18">
      <c r="A244" s="26">
        <f t="shared" si="3"/>
        <v>237</v>
      </c>
      <c r="B244" s="27" t="s">
        <v>642</v>
      </c>
      <c r="C244" s="28" t="s">
        <v>634</v>
      </c>
      <c r="D244" s="29" t="s">
        <v>635</v>
      </c>
      <c r="E244" s="30"/>
      <c r="F244" s="31" t="s">
        <v>63</v>
      </c>
      <c r="G244" s="32">
        <v>1</v>
      </c>
      <c r="H244" s="33" t="s">
        <v>562</v>
      </c>
      <c r="I244" s="33" t="s">
        <v>562</v>
      </c>
      <c r="J244" s="43" t="s">
        <v>578</v>
      </c>
      <c r="K244" s="44" t="s">
        <v>118</v>
      </c>
      <c r="L244" s="45">
        <v>706.89</v>
      </c>
      <c r="M244" s="46">
        <v>101.18</v>
      </c>
      <c r="N244" s="47">
        <v>90</v>
      </c>
      <c r="O244" s="48"/>
      <c r="P244" s="47">
        <v>90</v>
      </c>
      <c r="Q244" s="55"/>
      <c r="R244" s="57"/>
    </row>
    <row r="245" s="4" customFormat="1" customHeight="1" spans="1:18">
      <c r="A245" s="26">
        <f t="shared" si="3"/>
        <v>238</v>
      </c>
      <c r="B245" s="27" t="s">
        <v>643</v>
      </c>
      <c r="C245" s="28" t="s">
        <v>634</v>
      </c>
      <c r="D245" s="29" t="s">
        <v>635</v>
      </c>
      <c r="E245" s="30"/>
      <c r="F245" s="31" t="s">
        <v>63</v>
      </c>
      <c r="G245" s="32">
        <v>1</v>
      </c>
      <c r="H245" s="33" t="s">
        <v>562</v>
      </c>
      <c r="I245" s="33" t="s">
        <v>562</v>
      </c>
      <c r="J245" s="43" t="s">
        <v>580</v>
      </c>
      <c r="K245" s="44" t="s">
        <v>118</v>
      </c>
      <c r="L245" s="45">
        <v>706.89</v>
      </c>
      <c r="M245" s="46">
        <v>101.18</v>
      </c>
      <c r="N245" s="47">
        <v>90</v>
      </c>
      <c r="O245" s="48"/>
      <c r="P245" s="47">
        <v>90</v>
      </c>
      <c r="Q245" s="55"/>
      <c r="R245" s="57"/>
    </row>
    <row r="246" s="4" customFormat="1" customHeight="1" spans="1:18">
      <c r="A246" s="26">
        <f t="shared" si="3"/>
        <v>239</v>
      </c>
      <c r="B246" s="27" t="s">
        <v>644</v>
      </c>
      <c r="C246" s="28" t="s">
        <v>634</v>
      </c>
      <c r="D246" s="29" t="s">
        <v>635</v>
      </c>
      <c r="E246" s="30"/>
      <c r="F246" s="31" t="s">
        <v>63</v>
      </c>
      <c r="G246" s="32">
        <v>1</v>
      </c>
      <c r="H246" s="33" t="s">
        <v>562</v>
      </c>
      <c r="I246" s="33" t="s">
        <v>562</v>
      </c>
      <c r="J246" s="43" t="s">
        <v>582</v>
      </c>
      <c r="K246" s="44" t="s">
        <v>118</v>
      </c>
      <c r="L246" s="45">
        <v>706.89</v>
      </c>
      <c r="M246" s="46">
        <v>101.18</v>
      </c>
      <c r="N246" s="47">
        <v>90</v>
      </c>
      <c r="O246" s="48"/>
      <c r="P246" s="47">
        <v>90</v>
      </c>
      <c r="Q246" s="55"/>
      <c r="R246" s="57"/>
    </row>
    <row r="247" s="4" customFormat="1" customHeight="1" spans="1:18">
      <c r="A247" s="26">
        <f t="shared" si="3"/>
        <v>240</v>
      </c>
      <c r="B247" s="27" t="s">
        <v>645</v>
      </c>
      <c r="C247" s="28" t="s">
        <v>634</v>
      </c>
      <c r="D247" s="29" t="s">
        <v>635</v>
      </c>
      <c r="E247" s="30"/>
      <c r="F247" s="31" t="s">
        <v>63</v>
      </c>
      <c r="G247" s="32">
        <v>1</v>
      </c>
      <c r="H247" s="33" t="s">
        <v>562</v>
      </c>
      <c r="I247" s="33" t="s">
        <v>562</v>
      </c>
      <c r="J247" s="43" t="s">
        <v>584</v>
      </c>
      <c r="K247" s="44" t="s">
        <v>118</v>
      </c>
      <c r="L247" s="45">
        <v>706.89</v>
      </c>
      <c r="M247" s="46">
        <v>101.18</v>
      </c>
      <c r="N247" s="47">
        <v>90</v>
      </c>
      <c r="O247" s="48"/>
      <c r="P247" s="47">
        <v>90</v>
      </c>
      <c r="Q247" s="55"/>
      <c r="R247" s="57"/>
    </row>
    <row r="248" s="4" customFormat="1" customHeight="1" spans="1:18">
      <c r="A248" s="26">
        <f t="shared" si="3"/>
        <v>241</v>
      </c>
      <c r="B248" s="27" t="s">
        <v>646</v>
      </c>
      <c r="C248" s="28" t="s">
        <v>634</v>
      </c>
      <c r="D248" s="29" t="s">
        <v>635</v>
      </c>
      <c r="E248" s="30"/>
      <c r="F248" s="31" t="s">
        <v>63</v>
      </c>
      <c r="G248" s="32">
        <v>1</v>
      </c>
      <c r="H248" s="33" t="s">
        <v>562</v>
      </c>
      <c r="I248" s="33" t="s">
        <v>562</v>
      </c>
      <c r="J248" s="43" t="s">
        <v>586</v>
      </c>
      <c r="K248" s="44" t="s">
        <v>118</v>
      </c>
      <c r="L248" s="45">
        <v>706.89</v>
      </c>
      <c r="M248" s="46">
        <v>101.18</v>
      </c>
      <c r="N248" s="47">
        <v>90</v>
      </c>
      <c r="O248" s="48"/>
      <c r="P248" s="47">
        <v>90</v>
      </c>
      <c r="Q248" s="55"/>
      <c r="R248" s="57"/>
    </row>
    <row r="249" s="4" customFormat="1" customHeight="1" spans="1:18">
      <c r="A249" s="26">
        <f t="shared" si="3"/>
        <v>242</v>
      </c>
      <c r="B249" s="27" t="s">
        <v>647</v>
      </c>
      <c r="C249" s="28" t="s">
        <v>634</v>
      </c>
      <c r="D249" s="29" t="s">
        <v>635</v>
      </c>
      <c r="E249" s="30"/>
      <c r="F249" s="31" t="s">
        <v>63</v>
      </c>
      <c r="G249" s="32">
        <v>1</v>
      </c>
      <c r="H249" s="33" t="s">
        <v>562</v>
      </c>
      <c r="I249" s="33" t="s">
        <v>562</v>
      </c>
      <c r="J249" s="43" t="s">
        <v>588</v>
      </c>
      <c r="K249" s="44" t="s">
        <v>118</v>
      </c>
      <c r="L249" s="45">
        <v>706.89</v>
      </c>
      <c r="M249" s="46">
        <v>101.18</v>
      </c>
      <c r="N249" s="47">
        <v>90</v>
      </c>
      <c r="O249" s="48"/>
      <c r="P249" s="47">
        <v>90</v>
      </c>
      <c r="Q249" s="55"/>
      <c r="R249" s="57"/>
    </row>
    <row r="250" s="4" customFormat="1" customHeight="1" spans="1:18">
      <c r="A250" s="26">
        <f t="shared" si="3"/>
        <v>243</v>
      </c>
      <c r="B250" s="27" t="s">
        <v>648</v>
      </c>
      <c r="C250" s="28" t="s">
        <v>634</v>
      </c>
      <c r="D250" s="29" t="s">
        <v>635</v>
      </c>
      <c r="E250" s="30"/>
      <c r="F250" s="31" t="s">
        <v>63</v>
      </c>
      <c r="G250" s="32">
        <v>1</v>
      </c>
      <c r="H250" s="33" t="s">
        <v>562</v>
      </c>
      <c r="I250" s="33" t="s">
        <v>562</v>
      </c>
      <c r="J250" s="43" t="s">
        <v>590</v>
      </c>
      <c r="K250" s="44" t="s">
        <v>118</v>
      </c>
      <c r="L250" s="45">
        <v>706.89</v>
      </c>
      <c r="M250" s="46">
        <v>101.18</v>
      </c>
      <c r="N250" s="47">
        <v>90</v>
      </c>
      <c r="O250" s="48"/>
      <c r="P250" s="47">
        <v>90</v>
      </c>
      <c r="Q250" s="55"/>
      <c r="R250" s="57"/>
    </row>
    <row r="251" s="4" customFormat="1" customHeight="1" spans="1:18">
      <c r="A251" s="26">
        <f t="shared" si="3"/>
        <v>244</v>
      </c>
      <c r="B251" s="27" t="s">
        <v>649</v>
      </c>
      <c r="C251" s="28" t="s">
        <v>634</v>
      </c>
      <c r="D251" s="29" t="s">
        <v>635</v>
      </c>
      <c r="E251" s="30"/>
      <c r="F251" s="31" t="s">
        <v>63</v>
      </c>
      <c r="G251" s="32">
        <v>1</v>
      </c>
      <c r="H251" s="33" t="s">
        <v>562</v>
      </c>
      <c r="I251" s="33" t="s">
        <v>562</v>
      </c>
      <c r="J251" s="43" t="s">
        <v>592</v>
      </c>
      <c r="K251" s="44" t="s">
        <v>118</v>
      </c>
      <c r="L251" s="45">
        <v>706.89</v>
      </c>
      <c r="M251" s="46">
        <v>101.18</v>
      </c>
      <c r="N251" s="47">
        <v>90</v>
      </c>
      <c r="O251" s="48"/>
      <c r="P251" s="47">
        <v>90</v>
      </c>
      <c r="Q251" s="55"/>
      <c r="R251" s="57"/>
    </row>
    <row r="252" s="4" customFormat="1" customHeight="1" spans="1:18">
      <c r="A252" s="26">
        <f t="shared" si="3"/>
        <v>245</v>
      </c>
      <c r="B252" s="27" t="s">
        <v>650</v>
      </c>
      <c r="C252" s="28" t="s">
        <v>634</v>
      </c>
      <c r="D252" s="29" t="s">
        <v>635</v>
      </c>
      <c r="E252" s="30"/>
      <c r="F252" s="31" t="s">
        <v>63</v>
      </c>
      <c r="G252" s="32">
        <v>1</v>
      </c>
      <c r="H252" s="33" t="s">
        <v>562</v>
      </c>
      <c r="I252" s="33" t="s">
        <v>562</v>
      </c>
      <c r="J252" s="43" t="s">
        <v>594</v>
      </c>
      <c r="K252" s="44" t="s">
        <v>118</v>
      </c>
      <c r="L252" s="45">
        <v>706.89</v>
      </c>
      <c r="M252" s="46">
        <v>101.18</v>
      </c>
      <c r="N252" s="47">
        <v>90</v>
      </c>
      <c r="O252" s="48"/>
      <c r="P252" s="47">
        <v>90</v>
      </c>
      <c r="Q252" s="55"/>
      <c r="R252" s="57"/>
    </row>
    <row r="253" s="4" customFormat="1" customHeight="1" spans="1:18">
      <c r="A253" s="26">
        <f t="shared" si="3"/>
        <v>246</v>
      </c>
      <c r="B253" s="27" t="s">
        <v>651</v>
      </c>
      <c r="C253" s="28" t="s">
        <v>634</v>
      </c>
      <c r="D253" s="29" t="s">
        <v>635</v>
      </c>
      <c r="E253" s="30"/>
      <c r="F253" s="31" t="s">
        <v>63</v>
      </c>
      <c r="G253" s="32">
        <v>1</v>
      </c>
      <c r="H253" s="33" t="s">
        <v>562</v>
      </c>
      <c r="I253" s="33" t="s">
        <v>562</v>
      </c>
      <c r="J253" s="43" t="s">
        <v>604</v>
      </c>
      <c r="K253" s="44" t="s">
        <v>118</v>
      </c>
      <c r="L253" s="45">
        <v>706.89</v>
      </c>
      <c r="M253" s="46">
        <v>101.18</v>
      </c>
      <c r="N253" s="47">
        <v>90</v>
      </c>
      <c r="O253" s="48"/>
      <c r="P253" s="47">
        <v>90</v>
      </c>
      <c r="Q253" s="55"/>
      <c r="R253" s="57"/>
    </row>
    <row r="254" s="4" customFormat="1" customHeight="1" spans="1:18">
      <c r="A254" s="26">
        <f t="shared" si="3"/>
        <v>247</v>
      </c>
      <c r="B254" s="27" t="s">
        <v>652</v>
      </c>
      <c r="C254" s="28" t="s">
        <v>634</v>
      </c>
      <c r="D254" s="29" t="s">
        <v>635</v>
      </c>
      <c r="E254" s="30"/>
      <c r="F254" s="31" t="s">
        <v>63</v>
      </c>
      <c r="G254" s="32">
        <v>1</v>
      </c>
      <c r="H254" s="33" t="s">
        <v>562</v>
      </c>
      <c r="I254" s="33" t="s">
        <v>562</v>
      </c>
      <c r="J254" s="43" t="s">
        <v>606</v>
      </c>
      <c r="K254" s="44" t="s">
        <v>118</v>
      </c>
      <c r="L254" s="45">
        <v>706.89</v>
      </c>
      <c r="M254" s="46">
        <v>101.18</v>
      </c>
      <c r="N254" s="47">
        <v>90</v>
      </c>
      <c r="O254" s="48"/>
      <c r="P254" s="47">
        <v>90</v>
      </c>
      <c r="Q254" s="55"/>
      <c r="R254" s="57"/>
    </row>
    <row r="255" s="4" customFormat="1" customHeight="1" spans="1:18">
      <c r="A255" s="26">
        <f t="shared" si="3"/>
        <v>248</v>
      </c>
      <c r="B255" s="27" t="s">
        <v>653</v>
      </c>
      <c r="C255" s="28" t="s">
        <v>634</v>
      </c>
      <c r="D255" s="29" t="s">
        <v>635</v>
      </c>
      <c r="E255" s="30"/>
      <c r="F255" s="31" t="s">
        <v>63</v>
      </c>
      <c r="G255" s="32">
        <v>1</v>
      </c>
      <c r="H255" s="33" t="s">
        <v>562</v>
      </c>
      <c r="I255" s="33" t="s">
        <v>562</v>
      </c>
      <c r="J255" s="43" t="s">
        <v>608</v>
      </c>
      <c r="K255" s="44" t="s">
        <v>118</v>
      </c>
      <c r="L255" s="45">
        <v>706.89</v>
      </c>
      <c r="M255" s="46">
        <v>101.18</v>
      </c>
      <c r="N255" s="47">
        <v>90</v>
      </c>
      <c r="O255" s="48"/>
      <c r="P255" s="47">
        <v>90</v>
      </c>
      <c r="Q255" s="55"/>
      <c r="R255" s="57"/>
    </row>
    <row r="256" s="4" customFormat="1" customHeight="1" spans="1:18">
      <c r="A256" s="26">
        <f t="shared" si="3"/>
        <v>249</v>
      </c>
      <c r="B256" s="27" t="s">
        <v>654</v>
      </c>
      <c r="C256" s="28" t="s">
        <v>634</v>
      </c>
      <c r="D256" s="29" t="s">
        <v>635</v>
      </c>
      <c r="E256" s="30"/>
      <c r="F256" s="31" t="s">
        <v>63</v>
      </c>
      <c r="G256" s="32">
        <v>1</v>
      </c>
      <c r="H256" s="33" t="s">
        <v>562</v>
      </c>
      <c r="I256" s="33" t="s">
        <v>562</v>
      </c>
      <c r="J256" s="43" t="s">
        <v>610</v>
      </c>
      <c r="K256" s="44" t="s">
        <v>118</v>
      </c>
      <c r="L256" s="45">
        <v>706.89</v>
      </c>
      <c r="M256" s="46">
        <v>101.18</v>
      </c>
      <c r="N256" s="47">
        <v>90</v>
      </c>
      <c r="O256" s="48"/>
      <c r="P256" s="47">
        <v>90</v>
      </c>
      <c r="Q256" s="55"/>
      <c r="R256" s="57"/>
    </row>
    <row r="257" s="4" customFormat="1" customHeight="1" spans="1:18">
      <c r="A257" s="26">
        <f t="shared" si="3"/>
        <v>250</v>
      </c>
      <c r="B257" s="27" t="s">
        <v>655</v>
      </c>
      <c r="C257" s="28" t="s">
        <v>656</v>
      </c>
      <c r="D257" s="29" t="s">
        <v>597</v>
      </c>
      <c r="E257" s="30"/>
      <c r="F257" s="59" t="s">
        <v>448</v>
      </c>
      <c r="G257" s="32">
        <v>1</v>
      </c>
      <c r="H257" s="33" t="s">
        <v>562</v>
      </c>
      <c r="I257" s="33" t="s">
        <v>562</v>
      </c>
      <c r="J257" s="43" t="s">
        <v>563</v>
      </c>
      <c r="K257" s="44" t="s">
        <v>118</v>
      </c>
      <c r="L257" s="45">
        <v>474.14</v>
      </c>
      <c r="M257" s="46">
        <v>67.87</v>
      </c>
      <c r="N257" s="47">
        <v>40</v>
      </c>
      <c r="O257" s="48"/>
      <c r="P257" s="47">
        <v>40</v>
      </c>
      <c r="Q257" s="55"/>
      <c r="R257" s="57"/>
    </row>
    <row r="258" s="4" customFormat="1" customHeight="1" spans="1:18">
      <c r="A258" s="26">
        <f t="shared" si="3"/>
        <v>251</v>
      </c>
      <c r="B258" s="27" t="s">
        <v>657</v>
      </c>
      <c r="C258" s="28" t="s">
        <v>656</v>
      </c>
      <c r="D258" s="29" t="s">
        <v>597</v>
      </c>
      <c r="E258" s="30"/>
      <c r="F258" s="59" t="s">
        <v>448</v>
      </c>
      <c r="G258" s="32">
        <v>1</v>
      </c>
      <c r="H258" s="33" t="s">
        <v>562</v>
      </c>
      <c r="I258" s="33" t="s">
        <v>562</v>
      </c>
      <c r="J258" s="43" t="s">
        <v>563</v>
      </c>
      <c r="K258" s="44" t="s">
        <v>118</v>
      </c>
      <c r="L258" s="45">
        <v>474.14</v>
      </c>
      <c r="M258" s="46">
        <v>67.87</v>
      </c>
      <c r="N258" s="47">
        <v>40</v>
      </c>
      <c r="O258" s="48"/>
      <c r="P258" s="47">
        <v>40</v>
      </c>
      <c r="Q258" s="55"/>
      <c r="R258" s="57"/>
    </row>
    <row r="259" s="4" customFormat="1" customHeight="1" spans="1:18">
      <c r="A259" s="26">
        <f t="shared" ref="A259:A322" si="4">ROW()-7</f>
        <v>252</v>
      </c>
      <c r="B259" s="27" t="s">
        <v>658</v>
      </c>
      <c r="C259" s="28" t="s">
        <v>656</v>
      </c>
      <c r="D259" s="29" t="s">
        <v>597</v>
      </c>
      <c r="E259" s="30"/>
      <c r="F259" s="59" t="s">
        <v>448</v>
      </c>
      <c r="G259" s="32">
        <v>1</v>
      </c>
      <c r="H259" s="33" t="s">
        <v>562</v>
      </c>
      <c r="I259" s="33" t="s">
        <v>562</v>
      </c>
      <c r="J259" s="43" t="s">
        <v>566</v>
      </c>
      <c r="K259" s="44" t="s">
        <v>118</v>
      </c>
      <c r="L259" s="45">
        <v>474.14</v>
      </c>
      <c r="M259" s="46">
        <v>67.87</v>
      </c>
      <c r="N259" s="47">
        <v>40</v>
      </c>
      <c r="O259" s="48"/>
      <c r="P259" s="47">
        <v>40</v>
      </c>
      <c r="Q259" s="55"/>
      <c r="R259" s="57"/>
    </row>
    <row r="260" s="4" customFormat="1" customHeight="1" spans="1:18">
      <c r="A260" s="26">
        <f t="shared" si="4"/>
        <v>253</v>
      </c>
      <c r="B260" s="27" t="s">
        <v>659</v>
      </c>
      <c r="C260" s="28" t="s">
        <v>656</v>
      </c>
      <c r="D260" s="29" t="s">
        <v>597</v>
      </c>
      <c r="E260" s="30"/>
      <c r="F260" s="59" t="s">
        <v>448</v>
      </c>
      <c r="G260" s="32">
        <v>1</v>
      </c>
      <c r="H260" s="33" t="s">
        <v>562</v>
      </c>
      <c r="I260" s="33" t="s">
        <v>562</v>
      </c>
      <c r="J260" s="43" t="s">
        <v>566</v>
      </c>
      <c r="K260" s="44" t="s">
        <v>118</v>
      </c>
      <c r="L260" s="45">
        <v>474.14</v>
      </c>
      <c r="M260" s="46">
        <v>67.87</v>
      </c>
      <c r="N260" s="47">
        <v>40</v>
      </c>
      <c r="O260" s="48"/>
      <c r="P260" s="47">
        <v>40</v>
      </c>
      <c r="Q260" s="55"/>
      <c r="R260" s="57"/>
    </row>
    <row r="261" s="4" customFormat="1" customHeight="1" spans="1:18">
      <c r="A261" s="26">
        <f t="shared" si="4"/>
        <v>254</v>
      </c>
      <c r="B261" s="27" t="s">
        <v>660</v>
      </c>
      <c r="C261" s="28" t="s">
        <v>656</v>
      </c>
      <c r="D261" s="29" t="s">
        <v>597</v>
      </c>
      <c r="E261" s="30"/>
      <c r="F261" s="59" t="s">
        <v>448</v>
      </c>
      <c r="G261" s="32">
        <v>1</v>
      </c>
      <c r="H261" s="33" t="s">
        <v>562</v>
      </c>
      <c r="I261" s="33" t="s">
        <v>562</v>
      </c>
      <c r="J261" s="43" t="s">
        <v>568</v>
      </c>
      <c r="K261" s="44" t="s">
        <v>118</v>
      </c>
      <c r="L261" s="45">
        <v>474.14</v>
      </c>
      <c r="M261" s="46">
        <v>67.87</v>
      </c>
      <c r="N261" s="47">
        <v>40</v>
      </c>
      <c r="O261" s="48"/>
      <c r="P261" s="47">
        <v>40</v>
      </c>
      <c r="Q261" s="55"/>
      <c r="R261" s="57"/>
    </row>
    <row r="262" s="4" customFormat="1" customHeight="1" spans="1:18">
      <c r="A262" s="26">
        <f t="shared" si="4"/>
        <v>255</v>
      </c>
      <c r="B262" s="27" t="s">
        <v>661</v>
      </c>
      <c r="C262" s="28" t="s">
        <v>656</v>
      </c>
      <c r="D262" s="29" t="s">
        <v>597</v>
      </c>
      <c r="E262" s="30"/>
      <c r="F262" s="59" t="s">
        <v>448</v>
      </c>
      <c r="G262" s="32">
        <v>1</v>
      </c>
      <c r="H262" s="33" t="s">
        <v>562</v>
      </c>
      <c r="I262" s="33" t="s">
        <v>562</v>
      </c>
      <c r="J262" s="43" t="s">
        <v>568</v>
      </c>
      <c r="K262" s="44" t="s">
        <v>118</v>
      </c>
      <c r="L262" s="45">
        <v>474.14</v>
      </c>
      <c r="M262" s="46">
        <v>67.87</v>
      </c>
      <c r="N262" s="47">
        <v>40</v>
      </c>
      <c r="O262" s="48"/>
      <c r="P262" s="47">
        <v>40</v>
      </c>
      <c r="Q262" s="55"/>
      <c r="R262" s="57"/>
    </row>
    <row r="263" s="4" customFormat="1" customHeight="1" spans="1:18">
      <c r="A263" s="26">
        <f t="shared" si="4"/>
        <v>256</v>
      </c>
      <c r="B263" s="27" t="s">
        <v>662</v>
      </c>
      <c r="C263" s="28" t="s">
        <v>656</v>
      </c>
      <c r="D263" s="29" t="s">
        <v>597</v>
      </c>
      <c r="E263" s="30"/>
      <c r="F263" s="59" t="s">
        <v>448</v>
      </c>
      <c r="G263" s="32">
        <v>1</v>
      </c>
      <c r="H263" s="33" t="s">
        <v>562</v>
      </c>
      <c r="I263" s="33" t="s">
        <v>562</v>
      </c>
      <c r="J263" s="43" t="s">
        <v>570</v>
      </c>
      <c r="K263" s="44" t="s">
        <v>118</v>
      </c>
      <c r="L263" s="45">
        <v>474.14</v>
      </c>
      <c r="M263" s="46">
        <v>67.87</v>
      </c>
      <c r="N263" s="47">
        <v>40</v>
      </c>
      <c r="O263" s="48"/>
      <c r="P263" s="47">
        <v>40</v>
      </c>
      <c r="Q263" s="55"/>
      <c r="R263" s="57"/>
    </row>
    <row r="264" s="4" customFormat="1" customHeight="1" spans="1:18">
      <c r="A264" s="26">
        <f t="shared" si="4"/>
        <v>257</v>
      </c>
      <c r="B264" s="27" t="s">
        <v>663</v>
      </c>
      <c r="C264" s="28" t="s">
        <v>656</v>
      </c>
      <c r="D264" s="29" t="s">
        <v>597</v>
      </c>
      <c r="E264" s="30"/>
      <c r="F264" s="59" t="s">
        <v>448</v>
      </c>
      <c r="G264" s="32">
        <v>1</v>
      </c>
      <c r="H264" s="33" t="s">
        <v>562</v>
      </c>
      <c r="I264" s="33" t="s">
        <v>562</v>
      </c>
      <c r="J264" s="43" t="s">
        <v>570</v>
      </c>
      <c r="K264" s="44" t="s">
        <v>118</v>
      </c>
      <c r="L264" s="45">
        <v>474.14</v>
      </c>
      <c r="M264" s="46">
        <v>67.87</v>
      </c>
      <c r="N264" s="47">
        <v>40</v>
      </c>
      <c r="O264" s="48"/>
      <c r="P264" s="47">
        <v>40</v>
      </c>
      <c r="Q264" s="55"/>
      <c r="R264" s="57"/>
    </row>
    <row r="265" s="4" customFormat="1" customHeight="1" spans="1:18">
      <c r="A265" s="26">
        <f t="shared" si="4"/>
        <v>258</v>
      </c>
      <c r="B265" s="27" t="s">
        <v>664</v>
      </c>
      <c r="C265" s="28" t="s">
        <v>656</v>
      </c>
      <c r="D265" s="29" t="s">
        <v>597</v>
      </c>
      <c r="E265" s="30"/>
      <c r="F265" s="59" t="s">
        <v>448</v>
      </c>
      <c r="G265" s="32">
        <v>1</v>
      </c>
      <c r="H265" s="33" t="s">
        <v>562</v>
      </c>
      <c r="I265" s="33" t="s">
        <v>562</v>
      </c>
      <c r="J265" s="43" t="s">
        <v>572</v>
      </c>
      <c r="K265" s="44" t="s">
        <v>118</v>
      </c>
      <c r="L265" s="45">
        <v>474.14</v>
      </c>
      <c r="M265" s="46">
        <v>67.87</v>
      </c>
      <c r="N265" s="47">
        <v>40</v>
      </c>
      <c r="O265" s="48"/>
      <c r="P265" s="47">
        <v>40</v>
      </c>
      <c r="Q265" s="55"/>
      <c r="R265" s="57"/>
    </row>
    <row r="266" s="4" customFormat="1" customHeight="1" spans="1:18">
      <c r="A266" s="26">
        <f t="shared" si="4"/>
        <v>259</v>
      </c>
      <c r="B266" s="27" t="s">
        <v>665</v>
      </c>
      <c r="C266" s="28" t="s">
        <v>656</v>
      </c>
      <c r="D266" s="29" t="s">
        <v>597</v>
      </c>
      <c r="E266" s="30"/>
      <c r="F266" s="59" t="s">
        <v>448</v>
      </c>
      <c r="G266" s="32">
        <v>1</v>
      </c>
      <c r="H266" s="33" t="s">
        <v>562</v>
      </c>
      <c r="I266" s="33" t="s">
        <v>562</v>
      </c>
      <c r="J266" s="43" t="s">
        <v>572</v>
      </c>
      <c r="K266" s="44" t="s">
        <v>118</v>
      </c>
      <c r="L266" s="45">
        <v>474.14</v>
      </c>
      <c r="M266" s="46">
        <v>67.87</v>
      </c>
      <c r="N266" s="47">
        <v>40</v>
      </c>
      <c r="O266" s="48"/>
      <c r="P266" s="47">
        <v>40</v>
      </c>
      <c r="Q266" s="55"/>
      <c r="R266" s="57"/>
    </row>
    <row r="267" s="4" customFormat="1" customHeight="1" spans="1:18">
      <c r="A267" s="26">
        <f t="shared" si="4"/>
        <v>260</v>
      </c>
      <c r="B267" s="27" t="s">
        <v>666</v>
      </c>
      <c r="C267" s="28" t="s">
        <v>656</v>
      </c>
      <c r="D267" s="29" t="s">
        <v>597</v>
      </c>
      <c r="E267" s="30"/>
      <c r="F267" s="59" t="s">
        <v>448</v>
      </c>
      <c r="G267" s="32">
        <v>1</v>
      </c>
      <c r="H267" s="33" t="s">
        <v>562</v>
      </c>
      <c r="I267" s="33" t="s">
        <v>562</v>
      </c>
      <c r="J267" s="43" t="s">
        <v>574</v>
      </c>
      <c r="K267" s="44" t="s">
        <v>118</v>
      </c>
      <c r="L267" s="45">
        <v>474.14</v>
      </c>
      <c r="M267" s="46">
        <v>67.87</v>
      </c>
      <c r="N267" s="47">
        <v>40</v>
      </c>
      <c r="O267" s="48"/>
      <c r="P267" s="47">
        <v>40</v>
      </c>
      <c r="Q267" s="55"/>
      <c r="R267" s="57"/>
    </row>
    <row r="268" s="4" customFormat="1" customHeight="1" spans="1:18">
      <c r="A268" s="26">
        <f t="shared" si="4"/>
        <v>261</v>
      </c>
      <c r="B268" s="27" t="s">
        <v>667</v>
      </c>
      <c r="C268" s="28" t="s">
        <v>656</v>
      </c>
      <c r="D268" s="29" t="s">
        <v>597</v>
      </c>
      <c r="E268" s="30"/>
      <c r="F268" s="59" t="s">
        <v>448</v>
      </c>
      <c r="G268" s="32">
        <v>1</v>
      </c>
      <c r="H268" s="33" t="s">
        <v>562</v>
      </c>
      <c r="I268" s="33" t="s">
        <v>562</v>
      </c>
      <c r="J268" s="43" t="s">
        <v>574</v>
      </c>
      <c r="K268" s="44" t="s">
        <v>118</v>
      </c>
      <c r="L268" s="45">
        <v>474.14</v>
      </c>
      <c r="M268" s="46">
        <v>67.87</v>
      </c>
      <c r="N268" s="47">
        <v>40</v>
      </c>
      <c r="O268" s="48"/>
      <c r="P268" s="47">
        <v>40</v>
      </c>
      <c r="Q268" s="55"/>
      <c r="R268" s="57"/>
    </row>
    <row r="269" s="4" customFormat="1" customHeight="1" spans="1:18">
      <c r="A269" s="26">
        <f t="shared" si="4"/>
        <v>262</v>
      </c>
      <c r="B269" s="27" t="s">
        <v>668</v>
      </c>
      <c r="C269" s="28" t="s">
        <v>656</v>
      </c>
      <c r="D269" s="29" t="s">
        <v>597</v>
      </c>
      <c r="E269" s="30"/>
      <c r="F269" s="59" t="s">
        <v>448</v>
      </c>
      <c r="G269" s="32">
        <v>1</v>
      </c>
      <c r="H269" s="33" t="s">
        <v>562</v>
      </c>
      <c r="I269" s="33" t="s">
        <v>562</v>
      </c>
      <c r="J269" s="43" t="s">
        <v>576</v>
      </c>
      <c r="K269" s="44" t="s">
        <v>118</v>
      </c>
      <c r="L269" s="45">
        <v>474.14</v>
      </c>
      <c r="M269" s="46">
        <v>67.87</v>
      </c>
      <c r="N269" s="47">
        <v>40</v>
      </c>
      <c r="O269" s="48"/>
      <c r="P269" s="47">
        <v>40</v>
      </c>
      <c r="Q269" s="55"/>
      <c r="R269" s="57"/>
    </row>
    <row r="270" s="4" customFormat="1" customHeight="1" spans="1:18">
      <c r="A270" s="26">
        <f t="shared" si="4"/>
        <v>263</v>
      </c>
      <c r="B270" s="27" t="s">
        <v>669</v>
      </c>
      <c r="C270" s="28" t="s">
        <v>656</v>
      </c>
      <c r="D270" s="29" t="s">
        <v>597</v>
      </c>
      <c r="E270" s="30"/>
      <c r="F270" s="59" t="s">
        <v>448</v>
      </c>
      <c r="G270" s="32">
        <v>1</v>
      </c>
      <c r="H270" s="33" t="s">
        <v>562</v>
      </c>
      <c r="I270" s="33" t="s">
        <v>562</v>
      </c>
      <c r="J270" s="43" t="s">
        <v>576</v>
      </c>
      <c r="K270" s="44" t="s">
        <v>118</v>
      </c>
      <c r="L270" s="45">
        <v>474.14</v>
      </c>
      <c r="M270" s="46">
        <v>67.87</v>
      </c>
      <c r="N270" s="47">
        <v>40</v>
      </c>
      <c r="O270" s="48"/>
      <c r="P270" s="47">
        <v>40</v>
      </c>
      <c r="Q270" s="55"/>
      <c r="R270" s="57"/>
    </row>
    <row r="271" s="4" customFormat="1" customHeight="1" spans="1:18">
      <c r="A271" s="26">
        <f t="shared" si="4"/>
        <v>264</v>
      </c>
      <c r="B271" s="27" t="s">
        <v>670</v>
      </c>
      <c r="C271" s="28" t="s">
        <v>656</v>
      </c>
      <c r="D271" s="29" t="s">
        <v>597</v>
      </c>
      <c r="E271" s="30"/>
      <c r="F271" s="59" t="s">
        <v>448</v>
      </c>
      <c r="G271" s="32">
        <v>1</v>
      </c>
      <c r="H271" s="33" t="s">
        <v>562</v>
      </c>
      <c r="I271" s="33" t="s">
        <v>562</v>
      </c>
      <c r="J271" s="43" t="s">
        <v>578</v>
      </c>
      <c r="K271" s="44" t="s">
        <v>118</v>
      </c>
      <c r="L271" s="45">
        <v>474.14</v>
      </c>
      <c r="M271" s="46">
        <v>67.87</v>
      </c>
      <c r="N271" s="47">
        <v>40</v>
      </c>
      <c r="O271" s="48"/>
      <c r="P271" s="47">
        <v>40</v>
      </c>
      <c r="Q271" s="55"/>
      <c r="R271" s="57"/>
    </row>
    <row r="272" s="4" customFormat="1" customHeight="1" spans="1:18">
      <c r="A272" s="26">
        <f t="shared" si="4"/>
        <v>265</v>
      </c>
      <c r="B272" s="27" t="s">
        <v>671</v>
      </c>
      <c r="C272" s="28" t="s">
        <v>656</v>
      </c>
      <c r="D272" s="29" t="s">
        <v>597</v>
      </c>
      <c r="E272" s="30"/>
      <c r="F272" s="59" t="s">
        <v>448</v>
      </c>
      <c r="G272" s="32">
        <v>1</v>
      </c>
      <c r="H272" s="33" t="s">
        <v>562</v>
      </c>
      <c r="I272" s="33" t="s">
        <v>562</v>
      </c>
      <c r="J272" s="43" t="s">
        <v>578</v>
      </c>
      <c r="K272" s="44" t="s">
        <v>118</v>
      </c>
      <c r="L272" s="45">
        <v>474.14</v>
      </c>
      <c r="M272" s="46">
        <v>67.87</v>
      </c>
      <c r="N272" s="47">
        <v>40</v>
      </c>
      <c r="O272" s="48"/>
      <c r="P272" s="47">
        <v>40</v>
      </c>
      <c r="Q272" s="55"/>
      <c r="R272" s="57"/>
    </row>
    <row r="273" s="4" customFormat="1" customHeight="1" spans="1:18">
      <c r="A273" s="26">
        <f t="shared" si="4"/>
        <v>266</v>
      </c>
      <c r="B273" s="27" t="s">
        <v>672</v>
      </c>
      <c r="C273" s="28" t="s">
        <v>656</v>
      </c>
      <c r="D273" s="29" t="s">
        <v>597</v>
      </c>
      <c r="E273" s="30"/>
      <c r="F273" s="59" t="s">
        <v>448</v>
      </c>
      <c r="G273" s="32">
        <v>1</v>
      </c>
      <c r="H273" s="33" t="s">
        <v>562</v>
      </c>
      <c r="I273" s="33" t="s">
        <v>562</v>
      </c>
      <c r="J273" s="43" t="s">
        <v>580</v>
      </c>
      <c r="K273" s="44" t="s">
        <v>118</v>
      </c>
      <c r="L273" s="45">
        <v>474.14</v>
      </c>
      <c r="M273" s="46">
        <v>67.87</v>
      </c>
      <c r="N273" s="47">
        <v>40</v>
      </c>
      <c r="O273" s="48"/>
      <c r="P273" s="47">
        <v>40</v>
      </c>
      <c r="Q273" s="55"/>
      <c r="R273" s="57"/>
    </row>
    <row r="274" s="4" customFormat="1" customHeight="1" spans="1:18">
      <c r="A274" s="26">
        <f t="shared" si="4"/>
        <v>267</v>
      </c>
      <c r="B274" s="27" t="s">
        <v>673</v>
      </c>
      <c r="C274" s="28" t="s">
        <v>656</v>
      </c>
      <c r="D274" s="29" t="s">
        <v>597</v>
      </c>
      <c r="E274" s="30"/>
      <c r="F274" s="59" t="s">
        <v>448</v>
      </c>
      <c r="G274" s="32">
        <v>1</v>
      </c>
      <c r="H274" s="33" t="s">
        <v>562</v>
      </c>
      <c r="I274" s="33" t="s">
        <v>562</v>
      </c>
      <c r="J274" s="43" t="s">
        <v>580</v>
      </c>
      <c r="K274" s="44" t="s">
        <v>118</v>
      </c>
      <c r="L274" s="45">
        <v>474.14</v>
      </c>
      <c r="M274" s="46">
        <v>67.87</v>
      </c>
      <c r="N274" s="47">
        <v>40</v>
      </c>
      <c r="O274" s="48"/>
      <c r="P274" s="47">
        <v>40</v>
      </c>
      <c r="Q274" s="55"/>
      <c r="R274" s="57"/>
    </row>
    <row r="275" s="4" customFormat="1" customHeight="1" spans="1:18">
      <c r="A275" s="26">
        <f t="shared" si="4"/>
        <v>268</v>
      </c>
      <c r="B275" s="27" t="s">
        <v>674</v>
      </c>
      <c r="C275" s="28" t="s">
        <v>656</v>
      </c>
      <c r="D275" s="29" t="s">
        <v>597</v>
      </c>
      <c r="E275" s="30"/>
      <c r="F275" s="59" t="s">
        <v>448</v>
      </c>
      <c r="G275" s="32">
        <v>1</v>
      </c>
      <c r="H275" s="33" t="s">
        <v>562</v>
      </c>
      <c r="I275" s="33" t="s">
        <v>562</v>
      </c>
      <c r="J275" s="43" t="s">
        <v>582</v>
      </c>
      <c r="K275" s="44" t="s">
        <v>118</v>
      </c>
      <c r="L275" s="45">
        <v>474.14</v>
      </c>
      <c r="M275" s="46">
        <v>67.87</v>
      </c>
      <c r="N275" s="47">
        <v>40</v>
      </c>
      <c r="O275" s="48"/>
      <c r="P275" s="47">
        <v>40</v>
      </c>
      <c r="Q275" s="55"/>
      <c r="R275" s="57"/>
    </row>
    <row r="276" s="4" customFormat="1" customHeight="1" spans="1:18">
      <c r="A276" s="26">
        <f t="shared" si="4"/>
        <v>269</v>
      </c>
      <c r="B276" s="27" t="s">
        <v>675</v>
      </c>
      <c r="C276" s="28" t="s">
        <v>656</v>
      </c>
      <c r="D276" s="29" t="s">
        <v>597</v>
      </c>
      <c r="E276" s="30"/>
      <c r="F276" s="59" t="s">
        <v>448</v>
      </c>
      <c r="G276" s="32">
        <v>1</v>
      </c>
      <c r="H276" s="33" t="s">
        <v>562</v>
      </c>
      <c r="I276" s="33" t="s">
        <v>562</v>
      </c>
      <c r="J276" s="43" t="s">
        <v>582</v>
      </c>
      <c r="K276" s="44" t="s">
        <v>118</v>
      </c>
      <c r="L276" s="45">
        <v>474.14</v>
      </c>
      <c r="M276" s="46">
        <v>67.87</v>
      </c>
      <c r="N276" s="47">
        <v>40</v>
      </c>
      <c r="O276" s="48"/>
      <c r="P276" s="47">
        <v>40</v>
      </c>
      <c r="Q276" s="55"/>
      <c r="R276" s="57"/>
    </row>
    <row r="277" s="4" customFormat="1" customHeight="1" spans="1:18">
      <c r="A277" s="26">
        <f t="shared" si="4"/>
        <v>270</v>
      </c>
      <c r="B277" s="27" t="s">
        <v>676</v>
      </c>
      <c r="C277" s="28" t="s">
        <v>656</v>
      </c>
      <c r="D277" s="29" t="s">
        <v>597</v>
      </c>
      <c r="E277" s="30"/>
      <c r="F277" s="59" t="s">
        <v>448</v>
      </c>
      <c r="G277" s="32">
        <v>1</v>
      </c>
      <c r="H277" s="33" t="s">
        <v>562</v>
      </c>
      <c r="I277" s="33" t="s">
        <v>562</v>
      </c>
      <c r="J277" s="43" t="s">
        <v>584</v>
      </c>
      <c r="K277" s="44" t="s">
        <v>118</v>
      </c>
      <c r="L277" s="45">
        <v>474.14</v>
      </c>
      <c r="M277" s="46">
        <v>67.87</v>
      </c>
      <c r="N277" s="47">
        <v>40</v>
      </c>
      <c r="O277" s="48"/>
      <c r="P277" s="47">
        <v>40</v>
      </c>
      <c r="Q277" s="55"/>
      <c r="R277" s="57"/>
    </row>
    <row r="278" s="4" customFormat="1" customHeight="1" spans="1:18">
      <c r="A278" s="26">
        <f t="shared" si="4"/>
        <v>271</v>
      </c>
      <c r="B278" s="27" t="s">
        <v>677</v>
      </c>
      <c r="C278" s="28" t="s">
        <v>656</v>
      </c>
      <c r="D278" s="29" t="s">
        <v>597</v>
      </c>
      <c r="E278" s="30"/>
      <c r="F278" s="59" t="s">
        <v>448</v>
      </c>
      <c r="G278" s="32">
        <v>1</v>
      </c>
      <c r="H278" s="33" t="s">
        <v>562</v>
      </c>
      <c r="I278" s="33" t="s">
        <v>562</v>
      </c>
      <c r="J278" s="43" t="s">
        <v>584</v>
      </c>
      <c r="K278" s="44" t="s">
        <v>118</v>
      </c>
      <c r="L278" s="45">
        <v>474.14</v>
      </c>
      <c r="M278" s="46">
        <v>67.87</v>
      </c>
      <c r="N278" s="47">
        <v>40</v>
      </c>
      <c r="O278" s="48"/>
      <c r="P278" s="47">
        <v>40</v>
      </c>
      <c r="Q278" s="55"/>
      <c r="R278" s="57"/>
    </row>
    <row r="279" s="4" customFormat="1" customHeight="1" spans="1:18">
      <c r="A279" s="26">
        <f t="shared" si="4"/>
        <v>272</v>
      </c>
      <c r="B279" s="27" t="s">
        <v>678</v>
      </c>
      <c r="C279" s="28" t="s">
        <v>656</v>
      </c>
      <c r="D279" s="29" t="s">
        <v>597</v>
      </c>
      <c r="E279" s="30"/>
      <c r="F279" s="59" t="s">
        <v>448</v>
      </c>
      <c r="G279" s="32">
        <v>1</v>
      </c>
      <c r="H279" s="33" t="s">
        <v>562</v>
      </c>
      <c r="I279" s="33" t="s">
        <v>562</v>
      </c>
      <c r="J279" s="43" t="s">
        <v>586</v>
      </c>
      <c r="K279" s="44" t="s">
        <v>118</v>
      </c>
      <c r="L279" s="45">
        <v>474.14</v>
      </c>
      <c r="M279" s="46">
        <v>67.87</v>
      </c>
      <c r="N279" s="47">
        <v>40</v>
      </c>
      <c r="O279" s="48"/>
      <c r="P279" s="47">
        <v>40</v>
      </c>
      <c r="Q279" s="55"/>
      <c r="R279" s="57"/>
    </row>
    <row r="280" s="4" customFormat="1" customHeight="1" spans="1:18">
      <c r="A280" s="26">
        <f t="shared" si="4"/>
        <v>273</v>
      </c>
      <c r="B280" s="27" t="s">
        <v>679</v>
      </c>
      <c r="C280" s="28" t="s">
        <v>656</v>
      </c>
      <c r="D280" s="29" t="s">
        <v>597</v>
      </c>
      <c r="E280" s="30"/>
      <c r="F280" s="59" t="s">
        <v>448</v>
      </c>
      <c r="G280" s="32">
        <v>1</v>
      </c>
      <c r="H280" s="33" t="s">
        <v>562</v>
      </c>
      <c r="I280" s="33" t="s">
        <v>562</v>
      </c>
      <c r="J280" s="43" t="s">
        <v>586</v>
      </c>
      <c r="K280" s="44" t="s">
        <v>118</v>
      </c>
      <c r="L280" s="45">
        <v>474.14</v>
      </c>
      <c r="M280" s="46">
        <v>67.87</v>
      </c>
      <c r="N280" s="47">
        <v>40</v>
      </c>
      <c r="O280" s="48"/>
      <c r="P280" s="47">
        <v>40</v>
      </c>
      <c r="Q280" s="55"/>
      <c r="R280" s="57"/>
    </row>
    <row r="281" s="4" customFormat="1" customHeight="1" spans="1:18">
      <c r="A281" s="26">
        <f t="shared" si="4"/>
        <v>274</v>
      </c>
      <c r="B281" s="27" t="s">
        <v>680</v>
      </c>
      <c r="C281" s="28" t="s">
        <v>656</v>
      </c>
      <c r="D281" s="29" t="s">
        <v>597</v>
      </c>
      <c r="E281" s="30"/>
      <c r="F281" s="59" t="s">
        <v>448</v>
      </c>
      <c r="G281" s="32">
        <v>1</v>
      </c>
      <c r="H281" s="33" t="s">
        <v>562</v>
      </c>
      <c r="I281" s="33" t="s">
        <v>562</v>
      </c>
      <c r="J281" s="43" t="s">
        <v>588</v>
      </c>
      <c r="K281" s="44" t="s">
        <v>118</v>
      </c>
      <c r="L281" s="45">
        <v>474.14</v>
      </c>
      <c r="M281" s="46">
        <v>67.87</v>
      </c>
      <c r="N281" s="47">
        <v>40</v>
      </c>
      <c r="O281" s="48"/>
      <c r="P281" s="47">
        <v>40</v>
      </c>
      <c r="Q281" s="55"/>
      <c r="R281" s="57"/>
    </row>
    <row r="282" s="4" customFormat="1" customHeight="1" spans="1:18">
      <c r="A282" s="26">
        <f t="shared" si="4"/>
        <v>275</v>
      </c>
      <c r="B282" s="27" t="s">
        <v>681</v>
      </c>
      <c r="C282" s="28" t="s">
        <v>656</v>
      </c>
      <c r="D282" s="29" t="s">
        <v>597</v>
      </c>
      <c r="E282" s="30"/>
      <c r="F282" s="59" t="s">
        <v>448</v>
      </c>
      <c r="G282" s="32">
        <v>1</v>
      </c>
      <c r="H282" s="33" t="s">
        <v>562</v>
      </c>
      <c r="I282" s="33" t="s">
        <v>562</v>
      </c>
      <c r="J282" s="43" t="s">
        <v>588</v>
      </c>
      <c r="K282" s="44" t="s">
        <v>118</v>
      </c>
      <c r="L282" s="45">
        <v>474.14</v>
      </c>
      <c r="M282" s="46">
        <v>67.87</v>
      </c>
      <c r="N282" s="47">
        <v>40</v>
      </c>
      <c r="O282" s="48"/>
      <c r="P282" s="47">
        <v>40</v>
      </c>
      <c r="Q282" s="55"/>
      <c r="R282" s="57"/>
    </row>
    <row r="283" s="4" customFormat="1" customHeight="1" spans="1:18">
      <c r="A283" s="26">
        <f t="shared" si="4"/>
        <v>276</v>
      </c>
      <c r="B283" s="27" t="s">
        <v>682</v>
      </c>
      <c r="C283" s="28" t="s">
        <v>656</v>
      </c>
      <c r="D283" s="29" t="s">
        <v>597</v>
      </c>
      <c r="E283" s="30"/>
      <c r="F283" s="59" t="s">
        <v>448</v>
      </c>
      <c r="G283" s="32">
        <v>1</v>
      </c>
      <c r="H283" s="33" t="s">
        <v>562</v>
      </c>
      <c r="I283" s="33" t="s">
        <v>562</v>
      </c>
      <c r="J283" s="43" t="s">
        <v>590</v>
      </c>
      <c r="K283" s="44" t="s">
        <v>118</v>
      </c>
      <c r="L283" s="45">
        <v>474.14</v>
      </c>
      <c r="M283" s="46">
        <v>67.87</v>
      </c>
      <c r="N283" s="47">
        <v>40</v>
      </c>
      <c r="O283" s="48"/>
      <c r="P283" s="47">
        <v>40</v>
      </c>
      <c r="Q283" s="55"/>
      <c r="R283" s="57"/>
    </row>
    <row r="284" s="4" customFormat="1" customHeight="1" spans="1:18">
      <c r="A284" s="26">
        <f t="shared" si="4"/>
        <v>277</v>
      </c>
      <c r="B284" s="27" t="s">
        <v>683</v>
      </c>
      <c r="C284" s="28" t="s">
        <v>656</v>
      </c>
      <c r="D284" s="29" t="s">
        <v>597</v>
      </c>
      <c r="E284" s="30"/>
      <c r="F284" s="59" t="s">
        <v>448</v>
      </c>
      <c r="G284" s="32">
        <v>1</v>
      </c>
      <c r="H284" s="33" t="s">
        <v>562</v>
      </c>
      <c r="I284" s="33" t="s">
        <v>562</v>
      </c>
      <c r="J284" s="43" t="s">
        <v>590</v>
      </c>
      <c r="K284" s="44" t="s">
        <v>118</v>
      </c>
      <c r="L284" s="45">
        <v>474.14</v>
      </c>
      <c r="M284" s="46">
        <v>67.87</v>
      </c>
      <c r="N284" s="47">
        <v>40</v>
      </c>
      <c r="O284" s="48"/>
      <c r="P284" s="47">
        <v>40</v>
      </c>
      <c r="Q284" s="55"/>
      <c r="R284" s="57"/>
    </row>
    <row r="285" s="4" customFormat="1" customHeight="1" spans="1:18">
      <c r="A285" s="26">
        <f t="shared" si="4"/>
        <v>278</v>
      </c>
      <c r="B285" s="27" t="s">
        <v>684</v>
      </c>
      <c r="C285" s="28" t="s">
        <v>656</v>
      </c>
      <c r="D285" s="29" t="s">
        <v>597</v>
      </c>
      <c r="E285" s="30"/>
      <c r="F285" s="59" t="s">
        <v>448</v>
      </c>
      <c r="G285" s="32">
        <v>1</v>
      </c>
      <c r="H285" s="33" t="s">
        <v>562</v>
      </c>
      <c r="I285" s="33" t="s">
        <v>562</v>
      </c>
      <c r="J285" s="43" t="s">
        <v>592</v>
      </c>
      <c r="K285" s="44" t="s">
        <v>118</v>
      </c>
      <c r="L285" s="45">
        <v>474.14</v>
      </c>
      <c r="M285" s="46">
        <v>67.87</v>
      </c>
      <c r="N285" s="47">
        <v>40</v>
      </c>
      <c r="O285" s="48"/>
      <c r="P285" s="47">
        <v>40</v>
      </c>
      <c r="Q285" s="55"/>
      <c r="R285" s="57"/>
    </row>
    <row r="286" s="4" customFormat="1" customHeight="1" spans="1:18">
      <c r="A286" s="26">
        <f t="shared" si="4"/>
        <v>279</v>
      </c>
      <c r="B286" s="27" t="s">
        <v>685</v>
      </c>
      <c r="C286" s="28" t="s">
        <v>656</v>
      </c>
      <c r="D286" s="29" t="s">
        <v>597</v>
      </c>
      <c r="E286" s="30"/>
      <c r="F286" s="59" t="s">
        <v>448</v>
      </c>
      <c r="G286" s="32">
        <v>1</v>
      </c>
      <c r="H286" s="33" t="s">
        <v>562</v>
      </c>
      <c r="I286" s="33" t="s">
        <v>562</v>
      </c>
      <c r="J286" s="43" t="s">
        <v>592</v>
      </c>
      <c r="K286" s="44" t="s">
        <v>118</v>
      </c>
      <c r="L286" s="45">
        <v>474.14</v>
      </c>
      <c r="M286" s="46">
        <v>67.87</v>
      </c>
      <c r="N286" s="47">
        <v>40</v>
      </c>
      <c r="O286" s="48"/>
      <c r="P286" s="47">
        <v>40</v>
      </c>
      <c r="Q286" s="55"/>
      <c r="R286" s="57"/>
    </row>
    <row r="287" s="4" customFormat="1" customHeight="1" spans="1:18">
      <c r="A287" s="26">
        <f t="shared" si="4"/>
        <v>280</v>
      </c>
      <c r="B287" s="27" t="s">
        <v>686</v>
      </c>
      <c r="C287" s="28" t="s">
        <v>656</v>
      </c>
      <c r="D287" s="29" t="s">
        <v>597</v>
      </c>
      <c r="E287" s="30"/>
      <c r="F287" s="59" t="s">
        <v>448</v>
      </c>
      <c r="G287" s="32">
        <v>1</v>
      </c>
      <c r="H287" s="33" t="s">
        <v>562</v>
      </c>
      <c r="I287" s="33" t="s">
        <v>562</v>
      </c>
      <c r="J287" s="43" t="s">
        <v>594</v>
      </c>
      <c r="K287" s="44" t="s">
        <v>118</v>
      </c>
      <c r="L287" s="45">
        <v>474.14</v>
      </c>
      <c r="M287" s="46">
        <v>67.87</v>
      </c>
      <c r="N287" s="47">
        <v>40</v>
      </c>
      <c r="O287" s="48"/>
      <c r="P287" s="47">
        <v>40</v>
      </c>
      <c r="Q287" s="55"/>
      <c r="R287" s="57"/>
    </row>
    <row r="288" s="4" customFormat="1" customHeight="1" spans="1:18">
      <c r="A288" s="26">
        <f t="shared" si="4"/>
        <v>281</v>
      </c>
      <c r="B288" s="27" t="s">
        <v>687</v>
      </c>
      <c r="C288" s="28" t="s">
        <v>656</v>
      </c>
      <c r="D288" s="29" t="s">
        <v>597</v>
      </c>
      <c r="E288" s="30"/>
      <c r="F288" s="59" t="s">
        <v>448</v>
      </c>
      <c r="G288" s="32">
        <v>1</v>
      </c>
      <c r="H288" s="33" t="s">
        <v>562</v>
      </c>
      <c r="I288" s="33" t="s">
        <v>562</v>
      </c>
      <c r="J288" s="43" t="s">
        <v>604</v>
      </c>
      <c r="K288" s="44" t="s">
        <v>118</v>
      </c>
      <c r="L288" s="45">
        <v>474.14</v>
      </c>
      <c r="M288" s="46">
        <v>67.87</v>
      </c>
      <c r="N288" s="47">
        <v>40</v>
      </c>
      <c r="O288" s="48"/>
      <c r="P288" s="47">
        <v>40</v>
      </c>
      <c r="Q288" s="55"/>
      <c r="R288" s="57"/>
    </row>
    <row r="289" s="4" customFormat="1" customHeight="1" spans="1:18">
      <c r="A289" s="26">
        <f t="shared" si="4"/>
        <v>282</v>
      </c>
      <c r="B289" s="27" t="s">
        <v>688</v>
      </c>
      <c r="C289" s="28" t="s">
        <v>656</v>
      </c>
      <c r="D289" s="29" t="s">
        <v>597</v>
      </c>
      <c r="E289" s="30"/>
      <c r="F289" s="59" t="s">
        <v>448</v>
      </c>
      <c r="G289" s="32">
        <v>1</v>
      </c>
      <c r="H289" s="33" t="s">
        <v>562</v>
      </c>
      <c r="I289" s="33" t="s">
        <v>562</v>
      </c>
      <c r="J289" s="43" t="s">
        <v>604</v>
      </c>
      <c r="K289" s="44" t="s">
        <v>118</v>
      </c>
      <c r="L289" s="45">
        <v>474.14</v>
      </c>
      <c r="M289" s="46">
        <v>67.87</v>
      </c>
      <c r="N289" s="47">
        <v>40</v>
      </c>
      <c r="O289" s="48"/>
      <c r="P289" s="47">
        <v>40</v>
      </c>
      <c r="Q289" s="55"/>
      <c r="R289" s="57"/>
    </row>
    <row r="290" s="4" customFormat="1" customHeight="1" spans="1:18">
      <c r="A290" s="26">
        <f t="shared" si="4"/>
        <v>283</v>
      </c>
      <c r="B290" s="27" t="s">
        <v>689</v>
      </c>
      <c r="C290" s="28" t="s">
        <v>656</v>
      </c>
      <c r="D290" s="29" t="s">
        <v>597</v>
      </c>
      <c r="E290" s="30"/>
      <c r="F290" s="59" t="s">
        <v>448</v>
      </c>
      <c r="G290" s="32">
        <v>1</v>
      </c>
      <c r="H290" s="33" t="s">
        <v>562</v>
      </c>
      <c r="I290" s="33" t="s">
        <v>562</v>
      </c>
      <c r="J290" s="43" t="s">
        <v>606</v>
      </c>
      <c r="K290" s="44" t="s">
        <v>118</v>
      </c>
      <c r="L290" s="45">
        <v>474.14</v>
      </c>
      <c r="M290" s="46">
        <v>67.87</v>
      </c>
      <c r="N290" s="47">
        <v>40</v>
      </c>
      <c r="O290" s="48"/>
      <c r="P290" s="47">
        <v>40</v>
      </c>
      <c r="Q290" s="55"/>
      <c r="R290" s="57"/>
    </row>
    <row r="291" s="4" customFormat="1" customHeight="1" spans="1:18">
      <c r="A291" s="26">
        <f t="shared" si="4"/>
        <v>284</v>
      </c>
      <c r="B291" s="27" t="s">
        <v>690</v>
      </c>
      <c r="C291" s="28" t="s">
        <v>656</v>
      </c>
      <c r="D291" s="29" t="s">
        <v>597</v>
      </c>
      <c r="E291" s="30"/>
      <c r="F291" s="59" t="s">
        <v>448</v>
      </c>
      <c r="G291" s="32">
        <v>1</v>
      </c>
      <c r="H291" s="33" t="s">
        <v>562</v>
      </c>
      <c r="I291" s="33" t="s">
        <v>562</v>
      </c>
      <c r="J291" s="43" t="s">
        <v>606</v>
      </c>
      <c r="K291" s="44" t="s">
        <v>118</v>
      </c>
      <c r="L291" s="45">
        <v>474.14</v>
      </c>
      <c r="M291" s="46">
        <v>67.87</v>
      </c>
      <c r="N291" s="47">
        <v>40</v>
      </c>
      <c r="O291" s="48"/>
      <c r="P291" s="47">
        <v>40</v>
      </c>
      <c r="Q291" s="55"/>
      <c r="R291" s="57"/>
    </row>
    <row r="292" s="4" customFormat="1" customHeight="1" spans="1:18">
      <c r="A292" s="26">
        <f t="shared" si="4"/>
        <v>285</v>
      </c>
      <c r="B292" s="27" t="s">
        <v>691</v>
      </c>
      <c r="C292" s="28" t="s">
        <v>656</v>
      </c>
      <c r="D292" s="29" t="s">
        <v>597</v>
      </c>
      <c r="E292" s="30"/>
      <c r="F292" s="59" t="s">
        <v>448</v>
      </c>
      <c r="G292" s="32">
        <v>1</v>
      </c>
      <c r="H292" s="33" t="s">
        <v>562</v>
      </c>
      <c r="I292" s="33" t="s">
        <v>562</v>
      </c>
      <c r="J292" s="43" t="s">
        <v>608</v>
      </c>
      <c r="K292" s="44" t="s">
        <v>118</v>
      </c>
      <c r="L292" s="45">
        <v>474.14</v>
      </c>
      <c r="M292" s="46">
        <v>67.87</v>
      </c>
      <c r="N292" s="47">
        <v>40</v>
      </c>
      <c r="O292" s="48"/>
      <c r="P292" s="47">
        <v>40</v>
      </c>
      <c r="Q292" s="55"/>
      <c r="R292" s="57"/>
    </row>
    <row r="293" s="4" customFormat="1" customHeight="1" spans="1:18">
      <c r="A293" s="26">
        <f t="shared" si="4"/>
        <v>286</v>
      </c>
      <c r="B293" s="27" t="s">
        <v>692</v>
      </c>
      <c r="C293" s="28" t="s">
        <v>656</v>
      </c>
      <c r="D293" s="29" t="s">
        <v>597</v>
      </c>
      <c r="E293" s="30"/>
      <c r="F293" s="59" t="s">
        <v>448</v>
      </c>
      <c r="G293" s="32">
        <v>1</v>
      </c>
      <c r="H293" s="33" t="s">
        <v>562</v>
      </c>
      <c r="I293" s="33" t="s">
        <v>562</v>
      </c>
      <c r="J293" s="43" t="s">
        <v>608</v>
      </c>
      <c r="K293" s="44" t="s">
        <v>118</v>
      </c>
      <c r="L293" s="45">
        <v>474.14</v>
      </c>
      <c r="M293" s="46">
        <v>67.87</v>
      </c>
      <c r="N293" s="47">
        <v>40</v>
      </c>
      <c r="O293" s="48"/>
      <c r="P293" s="47">
        <v>40</v>
      </c>
      <c r="Q293" s="55"/>
      <c r="R293" s="57"/>
    </row>
    <row r="294" s="4" customFormat="1" customHeight="1" spans="1:18">
      <c r="A294" s="26">
        <f t="shared" si="4"/>
        <v>287</v>
      </c>
      <c r="B294" s="27" t="s">
        <v>693</v>
      </c>
      <c r="C294" s="28" t="s">
        <v>656</v>
      </c>
      <c r="D294" s="29" t="s">
        <v>597</v>
      </c>
      <c r="E294" s="30"/>
      <c r="F294" s="59" t="s">
        <v>448</v>
      </c>
      <c r="G294" s="32">
        <v>1</v>
      </c>
      <c r="H294" s="33" t="s">
        <v>562</v>
      </c>
      <c r="I294" s="33" t="s">
        <v>562</v>
      </c>
      <c r="J294" s="43" t="s">
        <v>610</v>
      </c>
      <c r="K294" s="44" t="s">
        <v>118</v>
      </c>
      <c r="L294" s="45">
        <v>474.14</v>
      </c>
      <c r="M294" s="46">
        <v>67.87</v>
      </c>
      <c r="N294" s="47">
        <v>40</v>
      </c>
      <c r="O294" s="48"/>
      <c r="P294" s="47">
        <v>40</v>
      </c>
      <c r="Q294" s="55"/>
      <c r="R294" s="57"/>
    </row>
    <row r="295" s="4" customFormat="1" customHeight="1" spans="1:18">
      <c r="A295" s="26">
        <f t="shared" si="4"/>
        <v>288</v>
      </c>
      <c r="B295" s="27" t="s">
        <v>694</v>
      </c>
      <c r="C295" s="28" t="s">
        <v>695</v>
      </c>
      <c r="D295" s="29" t="s">
        <v>696</v>
      </c>
      <c r="E295" s="30"/>
      <c r="F295" s="59" t="s">
        <v>442</v>
      </c>
      <c r="G295" s="32">
        <v>1</v>
      </c>
      <c r="H295" s="33" t="s">
        <v>562</v>
      </c>
      <c r="I295" s="33" t="s">
        <v>562</v>
      </c>
      <c r="J295" s="43" t="s">
        <v>563</v>
      </c>
      <c r="K295" s="44" t="s">
        <v>118</v>
      </c>
      <c r="L295" s="45">
        <v>474.13</v>
      </c>
      <c r="M295" s="46">
        <v>67.87</v>
      </c>
      <c r="N295" s="47">
        <v>70</v>
      </c>
      <c r="O295" s="48"/>
      <c r="P295" s="47">
        <v>70</v>
      </c>
      <c r="Q295" s="55"/>
      <c r="R295" s="57"/>
    </row>
    <row r="296" s="4" customFormat="1" customHeight="1" spans="1:18">
      <c r="A296" s="26">
        <f t="shared" si="4"/>
        <v>289</v>
      </c>
      <c r="B296" s="27" t="s">
        <v>697</v>
      </c>
      <c r="C296" s="28" t="s">
        <v>695</v>
      </c>
      <c r="D296" s="29" t="s">
        <v>696</v>
      </c>
      <c r="E296" s="30"/>
      <c r="F296" s="59" t="s">
        <v>442</v>
      </c>
      <c r="G296" s="32">
        <v>1</v>
      </c>
      <c r="H296" s="33" t="s">
        <v>562</v>
      </c>
      <c r="I296" s="33" t="s">
        <v>562</v>
      </c>
      <c r="J296" s="43" t="s">
        <v>566</v>
      </c>
      <c r="K296" s="44" t="s">
        <v>118</v>
      </c>
      <c r="L296" s="45">
        <v>474.13</v>
      </c>
      <c r="M296" s="46">
        <v>67.87</v>
      </c>
      <c r="N296" s="47">
        <v>70</v>
      </c>
      <c r="O296" s="48"/>
      <c r="P296" s="47">
        <v>70</v>
      </c>
      <c r="Q296" s="55"/>
      <c r="R296" s="57"/>
    </row>
    <row r="297" s="4" customFormat="1" customHeight="1" spans="1:18">
      <c r="A297" s="26">
        <f t="shared" si="4"/>
        <v>290</v>
      </c>
      <c r="B297" s="27" t="s">
        <v>698</v>
      </c>
      <c r="C297" s="28" t="s">
        <v>695</v>
      </c>
      <c r="D297" s="29" t="s">
        <v>696</v>
      </c>
      <c r="E297" s="30"/>
      <c r="F297" s="59" t="s">
        <v>442</v>
      </c>
      <c r="G297" s="32">
        <v>1</v>
      </c>
      <c r="H297" s="33" t="s">
        <v>562</v>
      </c>
      <c r="I297" s="33" t="s">
        <v>562</v>
      </c>
      <c r="J297" s="43" t="s">
        <v>568</v>
      </c>
      <c r="K297" s="44" t="s">
        <v>118</v>
      </c>
      <c r="L297" s="45">
        <v>474.13</v>
      </c>
      <c r="M297" s="46">
        <v>67.87</v>
      </c>
      <c r="N297" s="47">
        <v>70</v>
      </c>
      <c r="O297" s="48"/>
      <c r="P297" s="47">
        <v>70</v>
      </c>
      <c r="Q297" s="55"/>
      <c r="R297" s="57"/>
    </row>
    <row r="298" s="4" customFormat="1" customHeight="1" spans="1:18">
      <c r="A298" s="26">
        <f t="shared" si="4"/>
        <v>291</v>
      </c>
      <c r="B298" s="27" t="s">
        <v>699</v>
      </c>
      <c r="C298" s="28" t="s">
        <v>695</v>
      </c>
      <c r="D298" s="29" t="s">
        <v>696</v>
      </c>
      <c r="E298" s="30"/>
      <c r="F298" s="59" t="s">
        <v>442</v>
      </c>
      <c r="G298" s="32">
        <v>1</v>
      </c>
      <c r="H298" s="33" t="s">
        <v>562</v>
      </c>
      <c r="I298" s="33" t="s">
        <v>562</v>
      </c>
      <c r="J298" s="43" t="s">
        <v>570</v>
      </c>
      <c r="K298" s="44" t="s">
        <v>118</v>
      </c>
      <c r="L298" s="45">
        <v>474.13</v>
      </c>
      <c r="M298" s="46">
        <v>67.87</v>
      </c>
      <c r="N298" s="47">
        <v>70</v>
      </c>
      <c r="O298" s="48"/>
      <c r="P298" s="47">
        <v>70</v>
      </c>
      <c r="Q298" s="55"/>
      <c r="R298" s="57"/>
    </row>
    <row r="299" s="4" customFormat="1" customHeight="1" spans="1:18">
      <c r="A299" s="26">
        <f t="shared" si="4"/>
        <v>292</v>
      </c>
      <c r="B299" s="27" t="s">
        <v>700</v>
      </c>
      <c r="C299" s="28" t="s">
        <v>695</v>
      </c>
      <c r="D299" s="29" t="s">
        <v>696</v>
      </c>
      <c r="E299" s="30"/>
      <c r="F299" s="59" t="s">
        <v>442</v>
      </c>
      <c r="G299" s="32">
        <v>1</v>
      </c>
      <c r="H299" s="33" t="s">
        <v>562</v>
      </c>
      <c r="I299" s="33" t="s">
        <v>562</v>
      </c>
      <c r="J299" s="43" t="s">
        <v>572</v>
      </c>
      <c r="K299" s="44" t="s">
        <v>118</v>
      </c>
      <c r="L299" s="45">
        <v>474.13</v>
      </c>
      <c r="M299" s="46">
        <v>67.87</v>
      </c>
      <c r="N299" s="47">
        <v>70</v>
      </c>
      <c r="O299" s="48"/>
      <c r="P299" s="47">
        <v>70</v>
      </c>
      <c r="Q299" s="55"/>
      <c r="R299" s="57"/>
    </row>
    <row r="300" s="4" customFormat="1" customHeight="1" spans="1:18">
      <c r="A300" s="26">
        <f t="shared" si="4"/>
        <v>293</v>
      </c>
      <c r="B300" s="27" t="s">
        <v>701</v>
      </c>
      <c r="C300" s="28" t="s">
        <v>695</v>
      </c>
      <c r="D300" s="29" t="s">
        <v>696</v>
      </c>
      <c r="E300" s="30"/>
      <c r="F300" s="59" t="s">
        <v>442</v>
      </c>
      <c r="G300" s="32">
        <v>1</v>
      </c>
      <c r="H300" s="33" t="s">
        <v>562</v>
      </c>
      <c r="I300" s="33" t="s">
        <v>562</v>
      </c>
      <c r="J300" s="43" t="s">
        <v>574</v>
      </c>
      <c r="K300" s="44" t="s">
        <v>118</v>
      </c>
      <c r="L300" s="45">
        <v>474.13</v>
      </c>
      <c r="M300" s="46">
        <v>67.87</v>
      </c>
      <c r="N300" s="47">
        <v>70</v>
      </c>
      <c r="O300" s="48"/>
      <c r="P300" s="47">
        <v>70</v>
      </c>
      <c r="Q300" s="55"/>
      <c r="R300" s="57"/>
    </row>
    <row r="301" s="4" customFormat="1" customHeight="1" spans="1:18">
      <c r="A301" s="26">
        <f t="shared" si="4"/>
        <v>294</v>
      </c>
      <c r="B301" s="27" t="s">
        <v>702</v>
      </c>
      <c r="C301" s="28" t="s">
        <v>695</v>
      </c>
      <c r="D301" s="29" t="s">
        <v>696</v>
      </c>
      <c r="E301" s="30"/>
      <c r="F301" s="59" t="s">
        <v>442</v>
      </c>
      <c r="G301" s="32">
        <v>1</v>
      </c>
      <c r="H301" s="33" t="s">
        <v>562</v>
      </c>
      <c r="I301" s="33" t="s">
        <v>562</v>
      </c>
      <c r="J301" s="43" t="s">
        <v>576</v>
      </c>
      <c r="K301" s="44" t="s">
        <v>118</v>
      </c>
      <c r="L301" s="45">
        <v>474.13</v>
      </c>
      <c r="M301" s="46">
        <v>67.87</v>
      </c>
      <c r="N301" s="47">
        <v>70</v>
      </c>
      <c r="O301" s="48"/>
      <c r="P301" s="47">
        <v>70</v>
      </c>
      <c r="Q301" s="55"/>
      <c r="R301" s="57"/>
    </row>
    <row r="302" s="4" customFormat="1" customHeight="1" spans="1:18">
      <c r="A302" s="26">
        <f t="shared" si="4"/>
        <v>295</v>
      </c>
      <c r="B302" s="27" t="s">
        <v>703</v>
      </c>
      <c r="C302" s="28" t="s">
        <v>695</v>
      </c>
      <c r="D302" s="29" t="s">
        <v>696</v>
      </c>
      <c r="E302" s="30"/>
      <c r="F302" s="59" t="s">
        <v>442</v>
      </c>
      <c r="G302" s="32">
        <v>1</v>
      </c>
      <c r="H302" s="33" t="s">
        <v>562</v>
      </c>
      <c r="I302" s="33" t="s">
        <v>562</v>
      </c>
      <c r="J302" s="43" t="s">
        <v>578</v>
      </c>
      <c r="K302" s="44" t="s">
        <v>118</v>
      </c>
      <c r="L302" s="45">
        <v>474.13</v>
      </c>
      <c r="M302" s="46">
        <v>67.87</v>
      </c>
      <c r="N302" s="47">
        <v>70</v>
      </c>
      <c r="O302" s="48"/>
      <c r="P302" s="47">
        <v>70</v>
      </c>
      <c r="Q302" s="55"/>
      <c r="R302" s="57"/>
    </row>
    <row r="303" s="4" customFormat="1" customHeight="1" spans="1:18">
      <c r="A303" s="26">
        <f t="shared" si="4"/>
        <v>296</v>
      </c>
      <c r="B303" s="27" t="s">
        <v>704</v>
      </c>
      <c r="C303" s="28" t="s">
        <v>695</v>
      </c>
      <c r="D303" s="29" t="s">
        <v>696</v>
      </c>
      <c r="E303" s="30"/>
      <c r="F303" s="59" t="s">
        <v>442</v>
      </c>
      <c r="G303" s="32">
        <v>1</v>
      </c>
      <c r="H303" s="33" t="s">
        <v>562</v>
      </c>
      <c r="I303" s="33" t="s">
        <v>562</v>
      </c>
      <c r="J303" s="43" t="s">
        <v>580</v>
      </c>
      <c r="K303" s="44" t="s">
        <v>118</v>
      </c>
      <c r="L303" s="45">
        <v>474.13</v>
      </c>
      <c r="M303" s="46">
        <v>67.87</v>
      </c>
      <c r="N303" s="47">
        <v>70</v>
      </c>
      <c r="O303" s="48"/>
      <c r="P303" s="47">
        <v>70</v>
      </c>
      <c r="Q303" s="55"/>
      <c r="R303" s="57"/>
    </row>
    <row r="304" s="4" customFormat="1" customHeight="1" spans="1:18">
      <c r="A304" s="26">
        <f t="shared" si="4"/>
        <v>297</v>
      </c>
      <c r="B304" s="27" t="s">
        <v>705</v>
      </c>
      <c r="C304" s="28" t="s">
        <v>695</v>
      </c>
      <c r="D304" s="29" t="s">
        <v>696</v>
      </c>
      <c r="E304" s="30"/>
      <c r="F304" s="59" t="s">
        <v>442</v>
      </c>
      <c r="G304" s="32">
        <v>1</v>
      </c>
      <c r="H304" s="33" t="s">
        <v>562</v>
      </c>
      <c r="I304" s="33" t="s">
        <v>562</v>
      </c>
      <c r="J304" s="43" t="s">
        <v>582</v>
      </c>
      <c r="K304" s="44" t="s">
        <v>118</v>
      </c>
      <c r="L304" s="45">
        <v>474.13</v>
      </c>
      <c r="M304" s="46">
        <v>67.87</v>
      </c>
      <c r="N304" s="47">
        <v>70</v>
      </c>
      <c r="O304" s="48"/>
      <c r="P304" s="47">
        <v>70</v>
      </c>
      <c r="Q304" s="55"/>
      <c r="R304" s="57"/>
    </row>
    <row r="305" s="4" customFormat="1" customHeight="1" spans="1:18">
      <c r="A305" s="26">
        <f t="shared" si="4"/>
        <v>298</v>
      </c>
      <c r="B305" s="27" t="s">
        <v>706</v>
      </c>
      <c r="C305" s="28" t="s">
        <v>695</v>
      </c>
      <c r="D305" s="29" t="s">
        <v>696</v>
      </c>
      <c r="E305" s="30"/>
      <c r="F305" s="59" t="s">
        <v>442</v>
      </c>
      <c r="G305" s="32">
        <v>1</v>
      </c>
      <c r="H305" s="33" t="s">
        <v>562</v>
      </c>
      <c r="I305" s="33" t="s">
        <v>562</v>
      </c>
      <c r="J305" s="43" t="s">
        <v>584</v>
      </c>
      <c r="K305" s="44" t="s">
        <v>118</v>
      </c>
      <c r="L305" s="45">
        <v>474.13</v>
      </c>
      <c r="M305" s="46">
        <v>67.87</v>
      </c>
      <c r="N305" s="47">
        <v>70</v>
      </c>
      <c r="O305" s="48"/>
      <c r="P305" s="47">
        <v>70</v>
      </c>
      <c r="Q305" s="55"/>
      <c r="R305" s="57"/>
    </row>
    <row r="306" s="4" customFormat="1" customHeight="1" spans="1:18">
      <c r="A306" s="26">
        <f t="shared" si="4"/>
        <v>299</v>
      </c>
      <c r="B306" s="27" t="s">
        <v>707</v>
      </c>
      <c r="C306" s="28" t="s">
        <v>695</v>
      </c>
      <c r="D306" s="29" t="s">
        <v>696</v>
      </c>
      <c r="E306" s="30"/>
      <c r="F306" s="59" t="s">
        <v>442</v>
      </c>
      <c r="G306" s="32">
        <v>1</v>
      </c>
      <c r="H306" s="33" t="s">
        <v>562</v>
      </c>
      <c r="I306" s="33" t="s">
        <v>562</v>
      </c>
      <c r="J306" s="43" t="s">
        <v>586</v>
      </c>
      <c r="K306" s="44" t="s">
        <v>118</v>
      </c>
      <c r="L306" s="45">
        <v>474.13</v>
      </c>
      <c r="M306" s="46">
        <v>67.87</v>
      </c>
      <c r="N306" s="47">
        <v>70</v>
      </c>
      <c r="O306" s="48"/>
      <c r="P306" s="47">
        <v>70</v>
      </c>
      <c r="Q306" s="55"/>
      <c r="R306" s="57"/>
    </row>
    <row r="307" s="4" customFormat="1" customHeight="1" spans="1:18">
      <c r="A307" s="26">
        <f t="shared" si="4"/>
        <v>300</v>
      </c>
      <c r="B307" s="27" t="s">
        <v>708</v>
      </c>
      <c r="C307" s="28" t="s">
        <v>695</v>
      </c>
      <c r="D307" s="29" t="s">
        <v>696</v>
      </c>
      <c r="E307" s="30"/>
      <c r="F307" s="59" t="s">
        <v>442</v>
      </c>
      <c r="G307" s="32">
        <v>1</v>
      </c>
      <c r="H307" s="33" t="s">
        <v>562</v>
      </c>
      <c r="I307" s="33" t="s">
        <v>562</v>
      </c>
      <c r="J307" s="43" t="s">
        <v>588</v>
      </c>
      <c r="K307" s="44" t="s">
        <v>118</v>
      </c>
      <c r="L307" s="45">
        <v>474.13</v>
      </c>
      <c r="M307" s="46">
        <v>67.87</v>
      </c>
      <c r="N307" s="47">
        <v>70</v>
      </c>
      <c r="O307" s="48"/>
      <c r="P307" s="47">
        <v>70</v>
      </c>
      <c r="Q307" s="55"/>
      <c r="R307" s="57"/>
    </row>
    <row r="308" s="4" customFormat="1" customHeight="1" spans="1:18">
      <c r="A308" s="26">
        <f t="shared" si="4"/>
        <v>301</v>
      </c>
      <c r="B308" s="27" t="s">
        <v>709</v>
      </c>
      <c r="C308" s="28" t="s">
        <v>695</v>
      </c>
      <c r="D308" s="29" t="s">
        <v>696</v>
      </c>
      <c r="E308" s="30"/>
      <c r="F308" s="59" t="s">
        <v>442</v>
      </c>
      <c r="G308" s="32">
        <v>1</v>
      </c>
      <c r="H308" s="33" t="s">
        <v>562</v>
      </c>
      <c r="I308" s="33" t="s">
        <v>562</v>
      </c>
      <c r="J308" s="43" t="s">
        <v>590</v>
      </c>
      <c r="K308" s="44" t="s">
        <v>118</v>
      </c>
      <c r="L308" s="45">
        <v>474.13</v>
      </c>
      <c r="M308" s="46">
        <v>67.87</v>
      </c>
      <c r="N308" s="47">
        <v>70</v>
      </c>
      <c r="O308" s="48"/>
      <c r="P308" s="47">
        <v>70</v>
      </c>
      <c r="Q308" s="55"/>
      <c r="R308" s="57"/>
    </row>
    <row r="309" s="4" customFormat="1" customHeight="1" spans="1:18">
      <c r="A309" s="26">
        <f t="shared" si="4"/>
        <v>302</v>
      </c>
      <c r="B309" s="27" t="s">
        <v>710</v>
      </c>
      <c r="C309" s="28" t="s">
        <v>695</v>
      </c>
      <c r="D309" s="29" t="s">
        <v>696</v>
      </c>
      <c r="E309" s="30"/>
      <c r="F309" s="59" t="s">
        <v>442</v>
      </c>
      <c r="G309" s="32">
        <v>1</v>
      </c>
      <c r="H309" s="33" t="s">
        <v>562</v>
      </c>
      <c r="I309" s="33" t="s">
        <v>562</v>
      </c>
      <c r="J309" s="43" t="s">
        <v>592</v>
      </c>
      <c r="K309" s="44" t="s">
        <v>118</v>
      </c>
      <c r="L309" s="45">
        <v>474.13</v>
      </c>
      <c r="M309" s="46">
        <v>67.87</v>
      </c>
      <c r="N309" s="47">
        <v>70</v>
      </c>
      <c r="O309" s="48"/>
      <c r="P309" s="47">
        <v>70</v>
      </c>
      <c r="Q309" s="55"/>
      <c r="R309" s="57"/>
    </row>
    <row r="310" s="4" customFormat="1" customHeight="1" spans="1:18">
      <c r="A310" s="26">
        <f t="shared" si="4"/>
        <v>303</v>
      </c>
      <c r="B310" s="27" t="s">
        <v>711</v>
      </c>
      <c r="C310" s="28" t="s">
        <v>695</v>
      </c>
      <c r="D310" s="29" t="s">
        <v>696</v>
      </c>
      <c r="E310" s="30"/>
      <c r="F310" s="59" t="s">
        <v>442</v>
      </c>
      <c r="G310" s="32">
        <v>1</v>
      </c>
      <c r="H310" s="33" t="s">
        <v>562</v>
      </c>
      <c r="I310" s="33" t="s">
        <v>562</v>
      </c>
      <c r="J310" s="43" t="s">
        <v>594</v>
      </c>
      <c r="K310" s="44" t="s">
        <v>118</v>
      </c>
      <c r="L310" s="45">
        <v>474.13</v>
      </c>
      <c r="M310" s="46">
        <v>67.87</v>
      </c>
      <c r="N310" s="47">
        <v>70</v>
      </c>
      <c r="O310" s="48"/>
      <c r="P310" s="47">
        <v>70</v>
      </c>
      <c r="Q310" s="55"/>
      <c r="R310" s="57"/>
    </row>
    <row r="311" s="4" customFormat="1" customHeight="1" spans="1:18">
      <c r="A311" s="26">
        <f t="shared" si="4"/>
        <v>304</v>
      </c>
      <c r="B311" s="27" t="s">
        <v>712</v>
      </c>
      <c r="C311" s="28" t="s">
        <v>695</v>
      </c>
      <c r="D311" s="29" t="s">
        <v>696</v>
      </c>
      <c r="E311" s="30"/>
      <c r="F311" s="59" t="s">
        <v>442</v>
      </c>
      <c r="G311" s="32">
        <v>1</v>
      </c>
      <c r="H311" s="33" t="s">
        <v>562</v>
      </c>
      <c r="I311" s="33" t="s">
        <v>562</v>
      </c>
      <c r="J311" s="43" t="s">
        <v>604</v>
      </c>
      <c r="K311" s="44" t="s">
        <v>118</v>
      </c>
      <c r="L311" s="45">
        <v>474.13</v>
      </c>
      <c r="M311" s="46">
        <v>67.87</v>
      </c>
      <c r="N311" s="47">
        <v>70</v>
      </c>
      <c r="O311" s="48"/>
      <c r="P311" s="47">
        <v>70</v>
      </c>
      <c r="Q311" s="55"/>
      <c r="R311" s="57"/>
    </row>
    <row r="312" s="4" customFormat="1" customHeight="1" spans="1:18">
      <c r="A312" s="26">
        <f t="shared" si="4"/>
        <v>305</v>
      </c>
      <c r="B312" s="27" t="s">
        <v>713</v>
      </c>
      <c r="C312" s="28" t="s">
        <v>695</v>
      </c>
      <c r="D312" s="29" t="s">
        <v>696</v>
      </c>
      <c r="E312" s="30"/>
      <c r="F312" s="59" t="s">
        <v>442</v>
      </c>
      <c r="G312" s="32">
        <v>1</v>
      </c>
      <c r="H312" s="33" t="s">
        <v>562</v>
      </c>
      <c r="I312" s="33" t="s">
        <v>562</v>
      </c>
      <c r="J312" s="43" t="s">
        <v>606</v>
      </c>
      <c r="K312" s="44" t="s">
        <v>118</v>
      </c>
      <c r="L312" s="45">
        <v>474.13</v>
      </c>
      <c r="M312" s="46">
        <v>67.87</v>
      </c>
      <c r="N312" s="47">
        <v>70</v>
      </c>
      <c r="O312" s="48"/>
      <c r="P312" s="47">
        <v>70</v>
      </c>
      <c r="Q312" s="55"/>
      <c r="R312" s="57"/>
    </row>
    <row r="313" s="4" customFormat="1" customHeight="1" spans="1:18">
      <c r="A313" s="26">
        <f t="shared" si="4"/>
        <v>306</v>
      </c>
      <c r="B313" s="27" t="s">
        <v>714</v>
      </c>
      <c r="C313" s="28" t="s">
        <v>695</v>
      </c>
      <c r="D313" s="29" t="s">
        <v>696</v>
      </c>
      <c r="E313" s="30"/>
      <c r="F313" s="59" t="s">
        <v>442</v>
      </c>
      <c r="G313" s="32">
        <v>1</v>
      </c>
      <c r="H313" s="33" t="s">
        <v>562</v>
      </c>
      <c r="I313" s="33" t="s">
        <v>562</v>
      </c>
      <c r="J313" s="43" t="s">
        <v>608</v>
      </c>
      <c r="K313" s="44" t="s">
        <v>118</v>
      </c>
      <c r="L313" s="45">
        <v>474.13</v>
      </c>
      <c r="M313" s="46">
        <v>67.87</v>
      </c>
      <c r="N313" s="47">
        <v>70</v>
      </c>
      <c r="O313" s="48"/>
      <c r="P313" s="47">
        <v>70</v>
      </c>
      <c r="Q313" s="55"/>
      <c r="R313" s="57"/>
    </row>
    <row r="314" s="4" customFormat="1" customHeight="1" spans="1:18">
      <c r="A314" s="26">
        <f t="shared" si="4"/>
        <v>307</v>
      </c>
      <c r="B314" s="27" t="s">
        <v>715</v>
      </c>
      <c r="C314" s="28" t="s">
        <v>716</v>
      </c>
      <c r="D314" s="29" t="s">
        <v>717</v>
      </c>
      <c r="E314" s="30"/>
      <c r="F314" s="59" t="s">
        <v>442</v>
      </c>
      <c r="G314" s="32">
        <v>1</v>
      </c>
      <c r="H314" s="33" t="s">
        <v>562</v>
      </c>
      <c r="I314" s="33" t="s">
        <v>562</v>
      </c>
      <c r="J314" s="43" t="s">
        <v>718</v>
      </c>
      <c r="K314" s="44" t="s">
        <v>118</v>
      </c>
      <c r="L314" s="45">
        <v>3047.42</v>
      </c>
      <c r="M314" s="46">
        <v>436.27</v>
      </c>
      <c r="N314" s="47">
        <v>2180</v>
      </c>
      <c r="O314" s="48"/>
      <c r="P314" s="47">
        <v>2180</v>
      </c>
      <c r="Q314" s="55"/>
      <c r="R314" s="57"/>
    </row>
    <row r="315" s="4" customFormat="1" customHeight="1" spans="1:18">
      <c r="A315" s="26">
        <f t="shared" si="4"/>
        <v>308</v>
      </c>
      <c r="B315" s="27" t="s">
        <v>719</v>
      </c>
      <c r="C315" s="28" t="s">
        <v>720</v>
      </c>
      <c r="D315" s="29" t="s">
        <v>721</v>
      </c>
      <c r="E315" s="30"/>
      <c r="F315" s="59" t="s">
        <v>442</v>
      </c>
      <c r="G315" s="32">
        <v>1</v>
      </c>
      <c r="H315" s="33" t="s">
        <v>562</v>
      </c>
      <c r="I315" s="33" t="s">
        <v>562</v>
      </c>
      <c r="J315" s="43" t="s">
        <v>606</v>
      </c>
      <c r="K315" s="44" t="s">
        <v>118</v>
      </c>
      <c r="L315" s="45">
        <v>4551.72</v>
      </c>
      <c r="M315" s="46">
        <v>651.64</v>
      </c>
      <c r="N315" s="47">
        <v>160</v>
      </c>
      <c r="O315" s="48"/>
      <c r="P315" s="47">
        <v>160</v>
      </c>
      <c r="Q315" s="55"/>
      <c r="R315" s="57"/>
    </row>
    <row r="316" s="4" customFormat="1" customHeight="1" spans="1:18">
      <c r="A316" s="26">
        <f t="shared" si="4"/>
        <v>309</v>
      </c>
      <c r="B316" s="27" t="s">
        <v>722</v>
      </c>
      <c r="C316" s="28" t="s">
        <v>720</v>
      </c>
      <c r="D316" s="29" t="s">
        <v>721</v>
      </c>
      <c r="E316" s="30"/>
      <c r="F316" s="59" t="s">
        <v>442</v>
      </c>
      <c r="G316" s="32">
        <v>1</v>
      </c>
      <c r="H316" s="33" t="s">
        <v>562</v>
      </c>
      <c r="I316" s="33" t="s">
        <v>562</v>
      </c>
      <c r="J316" s="43" t="s">
        <v>608</v>
      </c>
      <c r="K316" s="44" t="s">
        <v>118</v>
      </c>
      <c r="L316" s="45">
        <v>4551.72</v>
      </c>
      <c r="M316" s="46">
        <v>651.64</v>
      </c>
      <c r="N316" s="47">
        <v>160</v>
      </c>
      <c r="O316" s="48"/>
      <c r="P316" s="47">
        <v>160</v>
      </c>
      <c r="Q316" s="55"/>
      <c r="R316" s="57"/>
    </row>
    <row r="317" s="4" customFormat="1" customHeight="1" spans="1:18">
      <c r="A317" s="26">
        <f t="shared" si="4"/>
        <v>310</v>
      </c>
      <c r="B317" s="27" t="s">
        <v>723</v>
      </c>
      <c r="C317" s="28" t="s">
        <v>720</v>
      </c>
      <c r="D317" s="29" t="s">
        <v>721</v>
      </c>
      <c r="E317" s="30"/>
      <c r="F317" s="59" t="s">
        <v>442</v>
      </c>
      <c r="G317" s="32">
        <v>1</v>
      </c>
      <c r="H317" s="33" t="s">
        <v>562</v>
      </c>
      <c r="I317" s="33" t="s">
        <v>562</v>
      </c>
      <c r="J317" s="43" t="s">
        <v>610</v>
      </c>
      <c r="K317" s="44" t="s">
        <v>118</v>
      </c>
      <c r="L317" s="45">
        <v>4551.72</v>
      </c>
      <c r="M317" s="46">
        <v>651.64</v>
      </c>
      <c r="N317" s="47">
        <v>160</v>
      </c>
      <c r="O317" s="48"/>
      <c r="P317" s="47">
        <v>160</v>
      </c>
      <c r="Q317" s="55"/>
      <c r="R317" s="57"/>
    </row>
    <row r="318" s="4" customFormat="1" customHeight="1" spans="1:18">
      <c r="A318" s="26">
        <f t="shared" si="4"/>
        <v>311</v>
      </c>
      <c r="B318" s="27" t="s">
        <v>724</v>
      </c>
      <c r="C318" s="28" t="s">
        <v>720</v>
      </c>
      <c r="D318" s="29" t="s">
        <v>721</v>
      </c>
      <c r="E318" s="30"/>
      <c r="F318" s="59" t="s">
        <v>442</v>
      </c>
      <c r="G318" s="32">
        <v>1</v>
      </c>
      <c r="H318" s="33" t="s">
        <v>562</v>
      </c>
      <c r="I318" s="33" t="s">
        <v>562</v>
      </c>
      <c r="J318" s="43" t="s">
        <v>725</v>
      </c>
      <c r="K318" s="44" t="s">
        <v>118</v>
      </c>
      <c r="L318" s="45">
        <v>4551.72</v>
      </c>
      <c r="M318" s="46">
        <v>651.64</v>
      </c>
      <c r="N318" s="47">
        <v>160</v>
      </c>
      <c r="O318" s="48"/>
      <c r="P318" s="47">
        <v>160</v>
      </c>
      <c r="Q318" s="55"/>
      <c r="R318" s="57"/>
    </row>
    <row r="319" s="4" customFormat="1" customHeight="1" spans="1:18">
      <c r="A319" s="26">
        <f t="shared" si="4"/>
        <v>312</v>
      </c>
      <c r="B319" s="27" t="s">
        <v>726</v>
      </c>
      <c r="C319" s="35" t="s">
        <v>556</v>
      </c>
      <c r="D319" s="29" t="s">
        <v>727</v>
      </c>
      <c r="E319" s="34" t="s">
        <v>191</v>
      </c>
      <c r="F319" s="31" t="s">
        <v>80</v>
      </c>
      <c r="G319" s="32">
        <v>1</v>
      </c>
      <c r="H319" s="33" t="s">
        <v>728</v>
      </c>
      <c r="I319" s="33" t="s">
        <v>728</v>
      </c>
      <c r="J319" s="43" t="s">
        <v>578</v>
      </c>
      <c r="K319" s="44" t="s">
        <v>118</v>
      </c>
      <c r="L319" s="45">
        <v>1594.83</v>
      </c>
      <c r="M319" s="46">
        <v>228.33</v>
      </c>
      <c r="N319" s="47">
        <v>1400</v>
      </c>
      <c r="O319" s="48">
        <v>45</v>
      </c>
      <c r="P319" s="47">
        <v>630</v>
      </c>
      <c r="Q319" s="55"/>
      <c r="R319" s="57"/>
    </row>
    <row r="320" s="4" customFormat="1" customHeight="1" spans="1:18">
      <c r="A320" s="26">
        <f t="shared" si="4"/>
        <v>313</v>
      </c>
      <c r="B320" s="27" t="s">
        <v>729</v>
      </c>
      <c r="C320" s="28" t="s">
        <v>556</v>
      </c>
      <c r="D320" s="29" t="s">
        <v>727</v>
      </c>
      <c r="E320" s="34" t="s">
        <v>191</v>
      </c>
      <c r="F320" s="31" t="s">
        <v>80</v>
      </c>
      <c r="G320" s="32">
        <v>1</v>
      </c>
      <c r="H320" s="33" t="s">
        <v>730</v>
      </c>
      <c r="I320" s="33" t="s">
        <v>730</v>
      </c>
      <c r="J320" s="43" t="s">
        <v>731</v>
      </c>
      <c r="K320" s="44" t="s">
        <v>118</v>
      </c>
      <c r="L320" s="45">
        <v>1594.83</v>
      </c>
      <c r="M320" s="46">
        <v>1148</v>
      </c>
      <c r="N320" s="47">
        <v>1400</v>
      </c>
      <c r="O320" s="48">
        <v>45</v>
      </c>
      <c r="P320" s="47">
        <v>630</v>
      </c>
      <c r="Q320" s="55"/>
      <c r="R320" s="57"/>
    </row>
    <row r="321" s="4" customFormat="1" customHeight="1" spans="1:18">
      <c r="A321" s="26">
        <f t="shared" si="4"/>
        <v>314</v>
      </c>
      <c r="B321" s="27" t="s">
        <v>732</v>
      </c>
      <c r="C321" s="28" t="s">
        <v>733</v>
      </c>
      <c r="D321" s="29" t="s">
        <v>734</v>
      </c>
      <c r="E321" s="34" t="s">
        <v>735</v>
      </c>
      <c r="F321" s="31" t="s">
        <v>80</v>
      </c>
      <c r="G321" s="32">
        <v>1</v>
      </c>
      <c r="H321" s="33" t="s">
        <v>133</v>
      </c>
      <c r="I321" s="33" t="s">
        <v>133</v>
      </c>
      <c r="J321" s="43" t="s">
        <v>736</v>
      </c>
      <c r="K321" s="44" t="s">
        <v>118</v>
      </c>
      <c r="L321" s="45">
        <v>1119.83</v>
      </c>
      <c r="M321" s="46">
        <v>818.14</v>
      </c>
      <c r="N321" s="47">
        <v>320</v>
      </c>
      <c r="O321" s="48"/>
      <c r="P321" s="47">
        <v>320</v>
      </c>
      <c r="Q321" s="55"/>
      <c r="R321" s="57"/>
    </row>
    <row r="322" s="4" customFormat="1" customHeight="1" spans="1:18">
      <c r="A322" s="26">
        <f t="shared" si="4"/>
        <v>315</v>
      </c>
      <c r="B322" s="27" t="s">
        <v>737</v>
      </c>
      <c r="C322" s="35" t="s">
        <v>552</v>
      </c>
      <c r="D322" s="58" t="s">
        <v>738</v>
      </c>
      <c r="E322" s="30"/>
      <c r="F322" s="31" t="s">
        <v>553</v>
      </c>
      <c r="G322" s="32">
        <v>1</v>
      </c>
      <c r="H322" s="33" t="s">
        <v>739</v>
      </c>
      <c r="I322" s="33" t="s">
        <v>739</v>
      </c>
      <c r="J322" s="43" t="s">
        <v>740</v>
      </c>
      <c r="K322" s="44" t="s">
        <v>118</v>
      </c>
      <c r="L322" s="45">
        <v>399557.99</v>
      </c>
      <c r="M322" s="46">
        <v>76581.99</v>
      </c>
      <c r="N322" s="47">
        <v>9710</v>
      </c>
      <c r="O322" s="48"/>
      <c r="P322" s="47">
        <v>9710</v>
      </c>
      <c r="Q322" s="55"/>
      <c r="R322" s="60" t="s">
        <v>554</v>
      </c>
    </row>
    <row r="323" s="4" customFormat="1" customHeight="1" spans="1:18">
      <c r="A323" s="26">
        <f>ROW()-7</f>
        <v>316</v>
      </c>
      <c r="B323" s="27" t="s">
        <v>741</v>
      </c>
      <c r="C323" s="28" t="s">
        <v>742</v>
      </c>
      <c r="D323" s="29"/>
      <c r="E323" s="30"/>
      <c r="F323" s="31" t="s">
        <v>553</v>
      </c>
      <c r="G323" s="32">
        <v>1</v>
      </c>
      <c r="H323" s="33" t="s">
        <v>739</v>
      </c>
      <c r="I323" s="33" t="s">
        <v>739</v>
      </c>
      <c r="J323" s="43" t="s">
        <v>743</v>
      </c>
      <c r="K323" s="44" t="s">
        <v>118</v>
      </c>
      <c r="L323" s="45">
        <v>152586.21</v>
      </c>
      <c r="M323" s="46">
        <v>29245.71</v>
      </c>
      <c r="N323" s="47">
        <v>0</v>
      </c>
      <c r="O323" s="48"/>
      <c r="P323" s="47">
        <v>0</v>
      </c>
      <c r="Q323" s="55"/>
      <c r="R323" s="57"/>
    </row>
    <row r="324" s="4" customFormat="1" customHeight="1" spans="1:18">
      <c r="A324" s="26">
        <f t="shared" ref="A324:A370" si="5">ROW()-7</f>
        <v>317</v>
      </c>
      <c r="B324" s="27" t="s">
        <v>744</v>
      </c>
      <c r="C324" s="35" t="s">
        <v>462</v>
      </c>
      <c r="D324" s="29" t="s">
        <v>745</v>
      </c>
      <c r="E324" s="34" t="s">
        <v>378</v>
      </c>
      <c r="F324" s="31" t="s">
        <v>80</v>
      </c>
      <c r="G324" s="32">
        <v>1</v>
      </c>
      <c r="H324" s="33" t="s">
        <v>746</v>
      </c>
      <c r="I324" s="33" t="s">
        <v>746</v>
      </c>
      <c r="J324" s="43" t="s">
        <v>747</v>
      </c>
      <c r="K324" s="44" t="s">
        <v>118</v>
      </c>
      <c r="L324" s="45">
        <v>3398.06</v>
      </c>
      <c r="M324" s="46">
        <v>706.22</v>
      </c>
      <c r="N324" s="47">
        <v>370</v>
      </c>
      <c r="O324" s="48"/>
      <c r="P324" s="47">
        <v>370</v>
      </c>
      <c r="Q324" s="55"/>
      <c r="R324" s="57"/>
    </row>
    <row r="325" s="4" customFormat="1" customHeight="1" spans="1:18">
      <c r="A325" s="26">
        <f t="shared" si="5"/>
        <v>318</v>
      </c>
      <c r="B325" s="27" t="s">
        <v>748</v>
      </c>
      <c r="C325" s="28" t="s">
        <v>749</v>
      </c>
      <c r="D325" s="29"/>
      <c r="E325" s="30"/>
      <c r="F325" s="31" t="s">
        <v>71</v>
      </c>
      <c r="G325" s="32">
        <v>1</v>
      </c>
      <c r="H325" s="33" t="s">
        <v>746</v>
      </c>
      <c r="I325" s="33" t="s">
        <v>746</v>
      </c>
      <c r="J325" s="43" t="s">
        <v>433</v>
      </c>
      <c r="K325" s="44" t="s">
        <v>118</v>
      </c>
      <c r="L325" s="45">
        <v>392824.95</v>
      </c>
      <c r="M325" s="46">
        <v>81642.12</v>
      </c>
      <c r="N325" s="47">
        <v>392800</v>
      </c>
      <c r="O325" s="48">
        <v>3</v>
      </c>
      <c r="P325" s="47">
        <v>11800</v>
      </c>
      <c r="Q325" s="55"/>
      <c r="R325" s="79" t="s">
        <v>122</v>
      </c>
    </row>
    <row r="326" s="4" customFormat="1" customHeight="1" spans="1:18">
      <c r="A326" s="26">
        <f t="shared" si="5"/>
        <v>319</v>
      </c>
      <c r="B326" s="27" t="s">
        <v>750</v>
      </c>
      <c r="C326" s="28" t="s">
        <v>751</v>
      </c>
      <c r="D326" s="29" t="s">
        <v>752</v>
      </c>
      <c r="E326" s="30"/>
      <c r="F326" s="31" t="s">
        <v>553</v>
      </c>
      <c r="G326" s="32">
        <v>1</v>
      </c>
      <c r="H326" s="33" t="s">
        <v>753</v>
      </c>
      <c r="I326" s="33" t="s">
        <v>753</v>
      </c>
      <c r="J326" s="43" t="s">
        <v>754</v>
      </c>
      <c r="K326" s="44" t="s">
        <v>118</v>
      </c>
      <c r="L326" s="45">
        <v>265689.55</v>
      </c>
      <c r="M326" s="46">
        <v>80991.04</v>
      </c>
      <c r="N326" s="47">
        <v>0</v>
      </c>
      <c r="O326" s="48"/>
      <c r="P326" s="47">
        <v>0</v>
      </c>
      <c r="Q326" s="55"/>
      <c r="R326" s="57"/>
    </row>
    <row r="327" s="4" customFormat="1" customHeight="1" spans="1:18">
      <c r="A327" s="26">
        <f t="shared" si="5"/>
        <v>320</v>
      </c>
      <c r="B327" s="27" t="s">
        <v>755</v>
      </c>
      <c r="C327" s="28" t="s">
        <v>552</v>
      </c>
      <c r="D327" s="29" t="s">
        <v>756</v>
      </c>
      <c r="E327" s="30"/>
      <c r="F327" s="31" t="s">
        <v>553</v>
      </c>
      <c r="G327" s="32">
        <v>1</v>
      </c>
      <c r="H327" s="33" t="s">
        <v>753</v>
      </c>
      <c r="I327" s="33" t="s">
        <v>753</v>
      </c>
      <c r="J327" s="43" t="s">
        <v>757</v>
      </c>
      <c r="K327" s="44" t="s">
        <v>118</v>
      </c>
      <c r="L327" s="45">
        <v>413034.12</v>
      </c>
      <c r="M327" s="46">
        <v>125906.56</v>
      </c>
      <c r="N327" s="47">
        <v>10500</v>
      </c>
      <c r="O327" s="48"/>
      <c r="P327" s="47">
        <v>10500</v>
      </c>
      <c r="Q327" s="55"/>
      <c r="R327" s="60" t="s">
        <v>554</v>
      </c>
    </row>
    <row r="328" s="4" customFormat="1" customHeight="1" spans="1:18">
      <c r="A328" s="26">
        <f t="shared" si="5"/>
        <v>321</v>
      </c>
      <c r="B328" s="27" t="s">
        <v>758</v>
      </c>
      <c r="C328" s="28" t="s">
        <v>552</v>
      </c>
      <c r="D328" s="29" t="s">
        <v>759</v>
      </c>
      <c r="E328" s="30"/>
      <c r="F328" s="31" t="s">
        <v>553</v>
      </c>
      <c r="G328" s="32">
        <v>1</v>
      </c>
      <c r="H328" s="33" t="s">
        <v>760</v>
      </c>
      <c r="I328" s="33" t="s">
        <v>760</v>
      </c>
      <c r="J328" s="43" t="s">
        <v>761</v>
      </c>
      <c r="K328" s="44" t="s">
        <v>118</v>
      </c>
      <c r="L328" s="45">
        <v>414414.86</v>
      </c>
      <c r="M328" s="46">
        <v>206723.89</v>
      </c>
      <c r="N328" s="47">
        <v>10500</v>
      </c>
      <c r="O328" s="48"/>
      <c r="P328" s="47">
        <v>10500</v>
      </c>
      <c r="Q328" s="55"/>
      <c r="R328" s="60" t="s">
        <v>554</v>
      </c>
    </row>
    <row r="329" s="4" customFormat="1" customHeight="1" spans="1:18">
      <c r="A329" s="26">
        <f t="shared" si="5"/>
        <v>322</v>
      </c>
      <c r="B329" s="27" t="s">
        <v>762</v>
      </c>
      <c r="C329" s="28" t="s">
        <v>763</v>
      </c>
      <c r="D329" s="29" t="s">
        <v>752</v>
      </c>
      <c r="E329" s="30"/>
      <c r="F329" s="31" t="s">
        <v>553</v>
      </c>
      <c r="G329" s="32">
        <v>1</v>
      </c>
      <c r="H329" s="33" t="s">
        <v>760</v>
      </c>
      <c r="I329" s="33" t="s">
        <v>760</v>
      </c>
      <c r="J329" s="43" t="s">
        <v>764</v>
      </c>
      <c r="K329" s="44" t="s">
        <v>118</v>
      </c>
      <c r="L329" s="45">
        <v>72099.12</v>
      </c>
      <c r="M329" s="46">
        <v>35965.51</v>
      </c>
      <c r="N329" s="47">
        <v>0</v>
      </c>
      <c r="O329" s="48"/>
      <c r="P329" s="47">
        <v>0</v>
      </c>
      <c r="Q329" s="55"/>
      <c r="R329" s="57"/>
    </row>
    <row r="330" s="4" customFormat="1" customHeight="1" spans="1:18">
      <c r="A330" s="26">
        <f t="shared" si="5"/>
        <v>323</v>
      </c>
      <c r="B330" s="27" t="s">
        <v>765</v>
      </c>
      <c r="C330" s="28" t="s">
        <v>766</v>
      </c>
      <c r="D330" s="29"/>
      <c r="E330" s="30"/>
      <c r="F330" s="31" t="s">
        <v>80</v>
      </c>
      <c r="G330" s="32">
        <v>1</v>
      </c>
      <c r="H330" s="33" t="s">
        <v>767</v>
      </c>
      <c r="I330" s="33" t="s">
        <v>767</v>
      </c>
      <c r="J330" s="49" t="s">
        <v>475</v>
      </c>
      <c r="K330" s="44" t="s">
        <v>118</v>
      </c>
      <c r="L330" s="45">
        <v>5940.59</v>
      </c>
      <c r="M330" s="46">
        <v>3059.39</v>
      </c>
      <c r="N330" s="47">
        <v>700</v>
      </c>
      <c r="O330" s="48"/>
      <c r="P330" s="47">
        <v>700</v>
      </c>
      <c r="Q330" s="55"/>
      <c r="R330" s="57"/>
    </row>
    <row r="331" s="4" customFormat="1" customHeight="1" spans="1:18">
      <c r="A331" s="26">
        <f t="shared" si="5"/>
        <v>324</v>
      </c>
      <c r="B331" s="27" t="s">
        <v>768</v>
      </c>
      <c r="C331" s="28" t="s">
        <v>769</v>
      </c>
      <c r="D331" s="29"/>
      <c r="E331" s="30"/>
      <c r="F331" s="31" t="s">
        <v>425</v>
      </c>
      <c r="G331" s="32">
        <v>1</v>
      </c>
      <c r="H331" s="33" t="s">
        <v>770</v>
      </c>
      <c r="I331" s="33" t="s">
        <v>770</v>
      </c>
      <c r="J331" s="43" t="s">
        <v>771</v>
      </c>
      <c r="K331" s="44" t="s">
        <v>118</v>
      </c>
      <c r="L331" s="45">
        <v>6336.63</v>
      </c>
      <c r="M331" s="46">
        <v>4287.83</v>
      </c>
      <c r="N331" s="47">
        <v>1100</v>
      </c>
      <c r="O331" s="48"/>
      <c r="P331" s="47">
        <v>1100</v>
      </c>
      <c r="Q331" s="55"/>
      <c r="R331" s="60" t="s">
        <v>772</v>
      </c>
    </row>
    <row r="332" s="4" customFormat="1" customHeight="1" spans="1:18">
      <c r="A332" s="26">
        <f t="shared" si="5"/>
        <v>325</v>
      </c>
      <c r="B332" s="27"/>
      <c r="C332" s="28" t="s">
        <v>773</v>
      </c>
      <c r="D332" s="29"/>
      <c r="E332" s="30"/>
      <c r="F332" s="59" t="s">
        <v>442</v>
      </c>
      <c r="G332" s="32">
        <v>58</v>
      </c>
      <c r="H332" s="33">
        <v>40193</v>
      </c>
      <c r="I332" s="33">
        <v>40193</v>
      </c>
      <c r="J332" s="43" t="s">
        <v>774</v>
      </c>
      <c r="K332" s="44" t="s">
        <v>118</v>
      </c>
      <c r="L332" s="45"/>
      <c r="M332" s="46"/>
      <c r="N332" s="47">
        <v>13920</v>
      </c>
      <c r="O332" s="48"/>
      <c r="P332" s="47">
        <v>13920</v>
      </c>
      <c r="Q332" s="55"/>
      <c r="R332" s="60" t="s">
        <v>775</v>
      </c>
    </row>
    <row r="333" s="4" customFormat="1" customHeight="1" spans="1:18">
      <c r="A333" s="26">
        <f t="shared" si="5"/>
        <v>326</v>
      </c>
      <c r="B333" s="27"/>
      <c r="C333" s="28" t="s">
        <v>776</v>
      </c>
      <c r="D333" s="29"/>
      <c r="E333" s="30"/>
      <c r="F333" s="59" t="s">
        <v>442</v>
      </c>
      <c r="G333" s="32">
        <v>1</v>
      </c>
      <c r="H333" s="33">
        <v>40193</v>
      </c>
      <c r="I333" s="33">
        <v>40193</v>
      </c>
      <c r="J333" s="43" t="s">
        <v>777</v>
      </c>
      <c r="K333" s="44" t="s">
        <v>118</v>
      </c>
      <c r="L333" s="45"/>
      <c r="M333" s="46"/>
      <c r="N333" s="47">
        <v>5530</v>
      </c>
      <c r="O333" s="48"/>
      <c r="P333" s="47">
        <v>5530</v>
      </c>
      <c r="Q333" s="55"/>
      <c r="R333" s="60" t="s">
        <v>775</v>
      </c>
    </row>
    <row r="334" s="4" customFormat="1" customHeight="1" spans="1:18">
      <c r="A334" s="26">
        <f t="shared" si="5"/>
        <v>327</v>
      </c>
      <c r="B334" s="27"/>
      <c r="C334" s="28" t="s">
        <v>778</v>
      </c>
      <c r="D334" s="29"/>
      <c r="E334" s="30"/>
      <c r="F334" s="59" t="s">
        <v>442</v>
      </c>
      <c r="G334" s="32">
        <v>5</v>
      </c>
      <c r="H334" s="33">
        <v>40193</v>
      </c>
      <c r="I334" s="33">
        <v>40193</v>
      </c>
      <c r="J334" s="43" t="s">
        <v>779</v>
      </c>
      <c r="K334" s="44" t="s">
        <v>118</v>
      </c>
      <c r="L334" s="45"/>
      <c r="M334" s="46"/>
      <c r="N334" s="47">
        <v>1200</v>
      </c>
      <c r="O334" s="48"/>
      <c r="P334" s="47">
        <v>1200</v>
      </c>
      <c r="Q334" s="55"/>
      <c r="R334" s="60" t="s">
        <v>775</v>
      </c>
    </row>
    <row r="335" s="4" customFormat="1" customHeight="1" spans="1:18">
      <c r="A335" s="26">
        <f t="shared" si="5"/>
        <v>328</v>
      </c>
      <c r="B335" s="27"/>
      <c r="C335" s="28" t="s">
        <v>780</v>
      </c>
      <c r="D335" s="29"/>
      <c r="E335" s="30"/>
      <c r="F335" s="59" t="s">
        <v>448</v>
      </c>
      <c r="G335" s="32">
        <v>57</v>
      </c>
      <c r="H335" s="33">
        <v>40193</v>
      </c>
      <c r="I335" s="33">
        <v>40193</v>
      </c>
      <c r="J335" s="43" t="s">
        <v>781</v>
      </c>
      <c r="K335" s="44" t="s">
        <v>118</v>
      </c>
      <c r="L335" s="45"/>
      <c r="M335" s="46"/>
      <c r="N335" s="47">
        <v>5130</v>
      </c>
      <c r="O335" s="48"/>
      <c r="P335" s="47">
        <v>5130</v>
      </c>
      <c r="Q335" s="55"/>
      <c r="R335" s="60" t="s">
        <v>775</v>
      </c>
    </row>
    <row r="336" s="4" customFormat="1" customHeight="1" spans="1:18">
      <c r="A336" s="26">
        <f t="shared" si="5"/>
        <v>329</v>
      </c>
      <c r="B336" s="27"/>
      <c r="C336" s="28" t="s">
        <v>782</v>
      </c>
      <c r="D336" s="29"/>
      <c r="E336" s="30"/>
      <c r="F336" s="59" t="s">
        <v>448</v>
      </c>
      <c r="G336" s="32">
        <v>2</v>
      </c>
      <c r="H336" s="33">
        <v>40193</v>
      </c>
      <c r="I336" s="33">
        <v>40193</v>
      </c>
      <c r="J336" s="43" t="s">
        <v>783</v>
      </c>
      <c r="K336" s="44" t="s">
        <v>118</v>
      </c>
      <c r="L336" s="45"/>
      <c r="M336" s="46"/>
      <c r="N336" s="47">
        <v>790</v>
      </c>
      <c r="O336" s="48"/>
      <c r="P336" s="47">
        <v>790</v>
      </c>
      <c r="Q336" s="55"/>
      <c r="R336" s="60" t="s">
        <v>775</v>
      </c>
    </row>
    <row r="337" s="4" customFormat="1" customHeight="1" spans="1:18">
      <c r="A337" s="26">
        <f t="shared" si="5"/>
        <v>330</v>
      </c>
      <c r="B337" s="27"/>
      <c r="C337" s="28" t="s">
        <v>784</v>
      </c>
      <c r="D337" s="29"/>
      <c r="E337" s="30"/>
      <c r="F337" s="59" t="s">
        <v>448</v>
      </c>
      <c r="G337" s="32">
        <v>3</v>
      </c>
      <c r="H337" s="33">
        <v>40193</v>
      </c>
      <c r="I337" s="33">
        <v>40193</v>
      </c>
      <c r="J337" s="43" t="s">
        <v>774</v>
      </c>
      <c r="K337" s="44" t="s">
        <v>118</v>
      </c>
      <c r="L337" s="45"/>
      <c r="M337" s="46"/>
      <c r="N337" s="47">
        <v>450</v>
      </c>
      <c r="O337" s="48"/>
      <c r="P337" s="47">
        <v>450</v>
      </c>
      <c r="Q337" s="55"/>
      <c r="R337" s="60" t="s">
        <v>775</v>
      </c>
    </row>
    <row r="338" s="4" customFormat="1" customHeight="1" spans="1:18">
      <c r="A338" s="26">
        <f t="shared" si="5"/>
        <v>331</v>
      </c>
      <c r="B338" s="27"/>
      <c r="C338" s="28" t="s">
        <v>785</v>
      </c>
      <c r="D338" s="29"/>
      <c r="E338" s="30"/>
      <c r="F338" s="59" t="s">
        <v>448</v>
      </c>
      <c r="G338" s="32">
        <v>13</v>
      </c>
      <c r="H338" s="33">
        <v>40193</v>
      </c>
      <c r="I338" s="33">
        <v>40193</v>
      </c>
      <c r="J338" s="43" t="s">
        <v>786</v>
      </c>
      <c r="K338" s="44" t="s">
        <v>118</v>
      </c>
      <c r="L338" s="45"/>
      <c r="M338" s="46"/>
      <c r="N338" s="47">
        <v>1030</v>
      </c>
      <c r="O338" s="48"/>
      <c r="P338" s="47">
        <v>1030</v>
      </c>
      <c r="Q338" s="55"/>
      <c r="R338" s="60" t="s">
        <v>775</v>
      </c>
    </row>
    <row r="339" s="4" customFormat="1" customHeight="1" spans="1:18">
      <c r="A339" s="26">
        <f t="shared" si="5"/>
        <v>332</v>
      </c>
      <c r="B339" s="27"/>
      <c r="C339" s="28" t="s">
        <v>787</v>
      </c>
      <c r="D339" s="29"/>
      <c r="E339" s="30"/>
      <c r="F339" s="59" t="s">
        <v>442</v>
      </c>
      <c r="G339" s="32">
        <v>94</v>
      </c>
      <c r="H339" s="33">
        <v>40193</v>
      </c>
      <c r="I339" s="33">
        <v>40193</v>
      </c>
      <c r="J339" s="43" t="s">
        <v>788</v>
      </c>
      <c r="K339" s="44" t="s">
        <v>118</v>
      </c>
      <c r="L339" s="45"/>
      <c r="M339" s="46"/>
      <c r="N339" s="47">
        <v>5640</v>
      </c>
      <c r="O339" s="48"/>
      <c r="P339" s="47">
        <v>5640</v>
      </c>
      <c r="Q339" s="55"/>
      <c r="R339" s="60" t="s">
        <v>789</v>
      </c>
    </row>
    <row r="340" s="4" customFormat="1" customHeight="1" spans="1:18">
      <c r="A340" s="26">
        <f t="shared" si="5"/>
        <v>333</v>
      </c>
      <c r="B340" s="27"/>
      <c r="C340" s="28" t="s">
        <v>790</v>
      </c>
      <c r="D340" s="29"/>
      <c r="E340" s="30"/>
      <c r="F340" s="59" t="s">
        <v>442</v>
      </c>
      <c r="G340" s="32">
        <v>94</v>
      </c>
      <c r="H340" s="33">
        <v>40193</v>
      </c>
      <c r="I340" s="33">
        <v>40193</v>
      </c>
      <c r="J340" s="43" t="s">
        <v>788</v>
      </c>
      <c r="K340" s="44" t="s">
        <v>118</v>
      </c>
      <c r="L340" s="45"/>
      <c r="M340" s="46"/>
      <c r="N340" s="47">
        <v>2820</v>
      </c>
      <c r="O340" s="48"/>
      <c r="P340" s="47">
        <v>2820</v>
      </c>
      <c r="Q340" s="55"/>
      <c r="R340" s="60" t="s">
        <v>789</v>
      </c>
    </row>
    <row r="341" s="4" customFormat="1" customHeight="1" spans="1:18">
      <c r="A341" s="26">
        <f t="shared" si="5"/>
        <v>334</v>
      </c>
      <c r="B341" s="27"/>
      <c r="C341" s="28" t="s">
        <v>791</v>
      </c>
      <c r="D341" s="29"/>
      <c r="E341" s="30"/>
      <c r="F341" s="59" t="s">
        <v>442</v>
      </c>
      <c r="G341" s="32">
        <v>20</v>
      </c>
      <c r="H341" s="33">
        <v>40193</v>
      </c>
      <c r="I341" s="33">
        <v>40193</v>
      </c>
      <c r="J341" s="43" t="s">
        <v>788</v>
      </c>
      <c r="K341" s="44" t="s">
        <v>118</v>
      </c>
      <c r="L341" s="45"/>
      <c r="M341" s="46"/>
      <c r="N341" s="47">
        <v>2400</v>
      </c>
      <c r="O341" s="48"/>
      <c r="P341" s="47">
        <v>2400</v>
      </c>
      <c r="Q341" s="55"/>
      <c r="R341" s="60" t="s">
        <v>789</v>
      </c>
    </row>
    <row r="342" s="4" customFormat="1" customHeight="1" spans="1:18">
      <c r="A342" s="26">
        <f t="shared" si="5"/>
        <v>335</v>
      </c>
      <c r="B342" s="27"/>
      <c r="C342" s="28" t="s">
        <v>792</v>
      </c>
      <c r="D342" s="29"/>
      <c r="E342" s="30"/>
      <c r="F342" s="59" t="s">
        <v>442</v>
      </c>
      <c r="G342" s="32">
        <v>20</v>
      </c>
      <c r="H342" s="33">
        <v>40193</v>
      </c>
      <c r="I342" s="33">
        <v>40193</v>
      </c>
      <c r="J342" s="43" t="s">
        <v>788</v>
      </c>
      <c r="K342" s="44" t="s">
        <v>118</v>
      </c>
      <c r="L342" s="45"/>
      <c r="M342" s="46"/>
      <c r="N342" s="47">
        <v>1200</v>
      </c>
      <c r="O342" s="48"/>
      <c r="P342" s="47">
        <v>1200</v>
      </c>
      <c r="Q342" s="55"/>
      <c r="R342" s="60" t="s">
        <v>789</v>
      </c>
    </row>
    <row r="343" s="4" customFormat="1" customHeight="1" spans="1:18">
      <c r="A343" s="26">
        <f t="shared" si="5"/>
        <v>336</v>
      </c>
      <c r="B343" s="27"/>
      <c r="C343" s="28" t="s">
        <v>793</v>
      </c>
      <c r="D343" s="29"/>
      <c r="E343" s="30"/>
      <c r="F343" s="59" t="s">
        <v>442</v>
      </c>
      <c r="G343" s="32">
        <v>83</v>
      </c>
      <c r="H343" s="33">
        <v>40193</v>
      </c>
      <c r="I343" s="33">
        <v>40193</v>
      </c>
      <c r="J343" s="43" t="s">
        <v>788</v>
      </c>
      <c r="K343" s="44" t="s">
        <v>118</v>
      </c>
      <c r="L343" s="45"/>
      <c r="M343" s="46"/>
      <c r="N343" s="47">
        <v>33200</v>
      </c>
      <c r="O343" s="48"/>
      <c r="P343" s="47">
        <v>33200</v>
      </c>
      <c r="Q343" s="55"/>
      <c r="R343" s="60" t="s">
        <v>789</v>
      </c>
    </row>
    <row r="344" s="4" customFormat="1" customHeight="1" spans="1:18">
      <c r="A344" s="26">
        <f t="shared" si="5"/>
        <v>337</v>
      </c>
      <c r="B344" s="27"/>
      <c r="C344" s="28" t="s">
        <v>634</v>
      </c>
      <c r="D344" s="29"/>
      <c r="E344" s="30"/>
      <c r="F344" s="59" t="s">
        <v>442</v>
      </c>
      <c r="G344" s="32">
        <v>70</v>
      </c>
      <c r="H344" s="33">
        <v>40193</v>
      </c>
      <c r="I344" s="33">
        <v>40193</v>
      </c>
      <c r="J344" s="43" t="s">
        <v>788</v>
      </c>
      <c r="K344" s="44" t="s">
        <v>118</v>
      </c>
      <c r="L344" s="45"/>
      <c r="M344" s="46"/>
      <c r="N344" s="47">
        <v>6300</v>
      </c>
      <c r="O344" s="48"/>
      <c r="P344" s="47">
        <v>6300</v>
      </c>
      <c r="Q344" s="55"/>
      <c r="R344" s="60" t="s">
        <v>789</v>
      </c>
    </row>
    <row r="345" s="4" customFormat="1" customHeight="1" spans="1:18">
      <c r="A345" s="26">
        <f t="shared" si="5"/>
        <v>338</v>
      </c>
      <c r="B345" s="27"/>
      <c r="C345" s="28" t="s">
        <v>794</v>
      </c>
      <c r="D345" s="29"/>
      <c r="E345" s="30"/>
      <c r="F345" s="59" t="s">
        <v>442</v>
      </c>
      <c r="G345" s="32">
        <v>49</v>
      </c>
      <c r="H345" s="33">
        <v>40193</v>
      </c>
      <c r="I345" s="33">
        <v>40193</v>
      </c>
      <c r="J345" s="43" t="s">
        <v>788</v>
      </c>
      <c r="K345" s="44" t="s">
        <v>118</v>
      </c>
      <c r="L345" s="45"/>
      <c r="M345" s="46"/>
      <c r="N345" s="47">
        <v>3320</v>
      </c>
      <c r="O345" s="48"/>
      <c r="P345" s="47">
        <v>3320</v>
      </c>
      <c r="Q345" s="55"/>
      <c r="R345" s="60" t="s">
        <v>789</v>
      </c>
    </row>
    <row r="346" s="4" customFormat="1" customHeight="1" spans="1:18">
      <c r="A346" s="26">
        <f t="shared" si="5"/>
        <v>339</v>
      </c>
      <c r="B346" s="27"/>
      <c r="C346" s="28" t="s">
        <v>795</v>
      </c>
      <c r="D346" s="29"/>
      <c r="E346" s="30"/>
      <c r="F346" s="59" t="s">
        <v>442</v>
      </c>
      <c r="G346" s="32">
        <v>110</v>
      </c>
      <c r="H346" s="33">
        <v>40193</v>
      </c>
      <c r="I346" s="33">
        <v>40193</v>
      </c>
      <c r="J346" s="43" t="s">
        <v>788</v>
      </c>
      <c r="K346" s="44" t="s">
        <v>118</v>
      </c>
      <c r="L346" s="45"/>
      <c r="M346" s="46"/>
      <c r="N346" s="47">
        <v>10780</v>
      </c>
      <c r="O346" s="48"/>
      <c r="P346" s="47">
        <v>10780</v>
      </c>
      <c r="Q346" s="55"/>
      <c r="R346" s="60" t="s">
        <v>789</v>
      </c>
    </row>
    <row r="347" s="4" customFormat="1" customHeight="1" spans="1:18">
      <c r="A347" s="26">
        <f t="shared" si="5"/>
        <v>340</v>
      </c>
      <c r="B347" s="27"/>
      <c r="C347" s="28" t="s">
        <v>796</v>
      </c>
      <c r="D347" s="29"/>
      <c r="E347" s="30"/>
      <c r="F347" s="59" t="s">
        <v>442</v>
      </c>
      <c r="G347" s="32">
        <v>110</v>
      </c>
      <c r="H347" s="33">
        <v>40193</v>
      </c>
      <c r="I347" s="33">
        <v>40193</v>
      </c>
      <c r="J347" s="43" t="s">
        <v>788</v>
      </c>
      <c r="K347" s="44" t="s">
        <v>118</v>
      </c>
      <c r="L347" s="45"/>
      <c r="M347" s="46"/>
      <c r="N347" s="47">
        <v>8470</v>
      </c>
      <c r="O347" s="48"/>
      <c r="P347" s="47">
        <v>8470</v>
      </c>
      <c r="Q347" s="55"/>
      <c r="R347" s="60" t="s">
        <v>789</v>
      </c>
    </row>
    <row r="348" s="4" customFormat="1" customHeight="1" spans="1:18">
      <c r="A348" s="26">
        <f t="shared" si="5"/>
        <v>341</v>
      </c>
      <c r="B348" s="27"/>
      <c r="C348" s="28" t="s">
        <v>797</v>
      </c>
      <c r="D348" s="29"/>
      <c r="E348" s="30"/>
      <c r="F348" s="59" t="s">
        <v>442</v>
      </c>
      <c r="G348" s="32">
        <v>3</v>
      </c>
      <c r="H348" s="33">
        <v>40193</v>
      </c>
      <c r="I348" s="33">
        <v>40193</v>
      </c>
      <c r="J348" s="43" t="s">
        <v>788</v>
      </c>
      <c r="K348" s="44" t="s">
        <v>118</v>
      </c>
      <c r="L348" s="45"/>
      <c r="M348" s="46"/>
      <c r="N348" s="47">
        <v>510</v>
      </c>
      <c r="O348" s="48"/>
      <c r="P348" s="47">
        <v>510</v>
      </c>
      <c r="Q348" s="55"/>
      <c r="R348" s="60" t="s">
        <v>789</v>
      </c>
    </row>
    <row r="349" s="4" customFormat="1" customHeight="1" spans="1:18">
      <c r="A349" s="26">
        <f t="shared" si="5"/>
        <v>342</v>
      </c>
      <c r="B349" s="27"/>
      <c r="C349" s="28" t="s">
        <v>798</v>
      </c>
      <c r="D349" s="29"/>
      <c r="E349" s="30"/>
      <c r="F349" s="59" t="s">
        <v>442</v>
      </c>
      <c r="G349" s="32">
        <v>69</v>
      </c>
      <c r="H349" s="33">
        <v>40193</v>
      </c>
      <c r="I349" s="33">
        <v>40193</v>
      </c>
      <c r="J349" s="43" t="s">
        <v>788</v>
      </c>
      <c r="K349" s="44" t="s">
        <v>118</v>
      </c>
      <c r="L349" s="45"/>
      <c r="M349" s="46"/>
      <c r="N349" s="47">
        <v>13800</v>
      </c>
      <c r="O349" s="48"/>
      <c r="P349" s="47">
        <v>13800</v>
      </c>
      <c r="Q349" s="55"/>
      <c r="R349" s="60" t="s">
        <v>789</v>
      </c>
    </row>
    <row r="350" s="4" customFormat="1" customHeight="1" spans="1:18">
      <c r="A350" s="26">
        <f t="shared" si="5"/>
        <v>343</v>
      </c>
      <c r="B350" s="27"/>
      <c r="C350" s="28" t="s">
        <v>799</v>
      </c>
      <c r="D350" s="29"/>
      <c r="E350" s="30"/>
      <c r="F350" s="59" t="s">
        <v>63</v>
      </c>
      <c r="G350" s="32">
        <v>90</v>
      </c>
      <c r="H350" s="33">
        <v>40193</v>
      </c>
      <c r="I350" s="33">
        <v>40193</v>
      </c>
      <c r="J350" s="43" t="s">
        <v>788</v>
      </c>
      <c r="K350" s="44" t="s">
        <v>118</v>
      </c>
      <c r="L350" s="45"/>
      <c r="M350" s="46"/>
      <c r="N350" s="47">
        <v>8100</v>
      </c>
      <c r="O350" s="48"/>
      <c r="P350" s="47">
        <v>8100</v>
      </c>
      <c r="Q350" s="55"/>
      <c r="R350" s="60" t="s">
        <v>789</v>
      </c>
    </row>
    <row r="351" s="4" customFormat="1" customHeight="1" spans="1:18">
      <c r="A351" s="26">
        <f t="shared" si="5"/>
        <v>344</v>
      </c>
      <c r="B351" s="27"/>
      <c r="C351" s="28" t="s">
        <v>800</v>
      </c>
      <c r="D351" s="29"/>
      <c r="E351" s="30"/>
      <c r="F351" s="59" t="s">
        <v>442</v>
      </c>
      <c r="G351" s="32">
        <v>87</v>
      </c>
      <c r="H351" s="33">
        <v>40193</v>
      </c>
      <c r="I351" s="33">
        <v>40193</v>
      </c>
      <c r="J351" s="43" t="s">
        <v>788</v>
      </c>
      <c r="K351" s="44" t="s">
        <v>118</v>
      </c>
      <c r="L351" s="45"/>
      <c r="M351" s="46"/>
      <c r="N351" s="47">
        <v>6350</v>
      </c>
      <c r="O351" s="48"/>
      <c r="P351" s="47">
        <v>6350</v>
      </c>
      <c r="Q351" s="55"/>
      <c r="R351" s="60" t="s">
        <v>789</v>
      </c>
    </row>
    <row r="352" s="4" customFormat="1" customHeight="1" spans="1:18">
      <c r="A352" s="26">
        <f t="shared" si="5"/>
        <v>345</v>
      </c>
      <c r="B352" s="27"/>
      <c r="C352" s="28" t="s">
        <v>801</v>
      </c>
      <c r="D352" s="29"/>
      <c r="E352" s="30"/>
      <c r="F352" s="59" t="s">
        <v>442</v>
      </c>
      <c r="G352" s="32">
        <v>4</v>
      </c>
      <c r="H352" s="33">
        <v>40193</v>
      </c>
      <c r="I352" s="33">
        <v>40193</v>
      </c>
      <c r="J352" s="43" t="s">
        <v>788</v>
      </c>
      <c r="K352" s="44" t="s">
        <v>118</v>
      </c>
      <c r="L352" s="45"/>
      <c r="M352" s="46"/>
      <c r="N352" s="47">
        <v>510</v>
      </c>
      <c r="O352" s="48"/>
      <c r="P352" s="47">
        <v>510</v>
      </c>
      <c r="Q352" s="55"/>
      <c r="R352" s="60" t="s">
        <v>789</v>
      </c>
    </row>
    <row r="353" s="4" customFormat="1" customHeight="1" spans="1:18">
      <c r="A353" s="26">
        <f t="shared" si="5"/>
        <v>346</v>
      </c>
      <c r="B353" s="27"/>
      <c r="C353" s="28" t="s">
        <v>802</v>
      </c>
      <c r="D353" s="29"/>
      <c r="E353" s="30"/>
      <c r="F353" s="59" t="s">
        <v>63</v>
      </c>
      <c r="G353" s="32">
        <v>8</v>
      </c>
      <c r="H353" s="33">
        <v>40193</v>
      </c>
      <c r="I353" s="33">
        <v>40193</v>
      </c>
      <c r="J353" s="43" t="s">
        <v>788</v>
      </c>
      <c r="K353" s="44" t="s">
        <v>118</v>
      </c>
      <c r="L353" s="45"/>
      <c r="M353" s="46"/>
      <c r="N353" s="47">
        <v>2190</v>
      </c>
      <c r="O353" s="48"/>
      <c r="P353" s="47">
        <v>2190</v>
      </c>
      <c r="Q353" s="55"/>
      <c r="R353" s="60" t="s">
        <v>789</v>
      </c>
    </row>
    <row r="354" s="4" customFormat="1" customHeight="1" spans="1:18">
      <c r="A354" s="26">
        <f t="shared" si="5"/>
        <v>347</v>
      </c>
      <c r="B354" s="27"/>
      <c r="C354" s="28" t="s">
        <v>803</v>
      </c>
      <c r="D354" s="29"/>
      <c r="E354" s="30"/>
      <c r="F354" s="59" t="s">
        <v>63</v>
      </c>
      <c r="G354" s="32">
        <v>15</v>
      </c>
      <c r="H354" s="33">
        <v>40193</v>
      </c>
      <c r="I354" s="33">
        <v>40193</v>
      </c>
      <c r="J354" s="43" t="s">
        <v>788</v>
      </c>
      <c r="K354" s="44" t="s">
        <v>118</v>
      </c>
      <c r="L354" s="45"/>
      <c r="M354" s="46"/>
      <c r="N354" s="47">
        <v>1500</v>
      </c>
      <c r="O354" s="48"/>
      <c r="P354" s="47">
        <v>1500</v>
      </c>
      <c r="Q354" s="55"/>
      <c r="R354" s="60" t="s">
        <v>789</v>
      </c>
    </row>
    <row r="355" s="4" customFormat="1" customHeight="1" spans="1:18">
      <c r="A355" s="26">
        <f t="shared" si="5"/>
        <v>348</v>
      </c>
      <c r="B355" s="27"/>
      <c r="C355" s="28" t="s">
        <v>804</v>
      </c>
      <c r="D355" s="29"/>
      <c r="E355" s="30"/>
      <c r="F355" s="59" t="s">
        <v>63</v>
      </c>
      <c r="G355" s="32">
        <v>9</v>
      </c>
      <c r="H355" s="33">
        <v>40193</v>
      </c>
      <c r="I355" s="33">
        <v>40193</v>
      </c>
      <c r="J355" s="43" t="s">
        <v>788</v>
      </c>
      <c r="K355" s="44" t="s">
        <v>118</v>
      </c>
      <c r="L355" s="45"/>
      <c r="M355" s="46"/>
      <c r="N355" s="47">
        <v>550</v>
      </c>
      <c r="O355" s="48"/>
      <c r="P355" s="47">
        <v>550</v>
      </c>
      <c r="Q355" s="55"/>
      <c r="R355" s="60" t="s">
        <v>789</v>
      </c>
    </row>
    <row r="356" s="4" customFormat="1" customHeight="1" spans="1:18">
      <c r="A356" s="26">
        <f t="shared" si="5"/>
        <v>349</v>
      </c>
      <c r="B356" s="27"/>
      <c r="C356" s="35" t="s">
        <v>504</v>
      </c>
      <c r="D356" s="29"/>
      <c r="E356" s="30"/>
      <c r="F356" s="59" t="s">
        <v>63</v>
      </c>
      <c r="G356" s="32">
        <v>13</v>
      </c>
      <c r="H356" s="33">
        <v>40193</v>
      </c>
      <c r="I356" s="33">
        <v>40193</v>
      </c>
      <c r="J356" s="43" t="s">
        <v>788</v>
      </c>
      <c r="K356" s="44" t="s">
        <v>118</v>
      </c>
      <c r="L356" s="45"/>
      <c r="M356" s="46"/>
      <c r="N356" s="47">
        <v>5280</v>
      </c>
      <c r="O356" s="48"/>
      <c r="P356" s="47">
        <v>5280</v>
      </c>
      <c r="Q356" s="55"/>
      <c r="R356" s="60" t="s">
        <v>789</v>
      </c>
    </row>
    <row r="357" s="4" customFormat="1" customHeight="1" spans="1:18">
      <c r="A357" s="26">
        <f t="shared" si="5"/>
        <v>350</v>
      </c>
      <c r="B357" s="27"/>
      <c r="C357" s="28" t="s">
        <v>805</v>
      </c>
      <c r="D357" s="29"/>
      <c r="E357" s="30"/>
      <c r="F357" s="59" t="s">
        <v>71</v>
      </c>
      <c r="G357" s="32">
        <v>1</v>
      </c>
      <c r="H357" s="33">
        <v>40193</v>
      </c>
      <c r="I357" s="33">
        <v>40193</v>
      </c>
      <c r="J357" s="43" t="s">
        <v>788</v>
      </c>
      <c r="K357" s="44" t="s">
        <v>118</v>
      </c>
      <c r="L357" s="45"/>
      <c r="M357" s="46"/>
      <c r="N357" s="47">
        <v>780</v>
      </c>
      <c r="O357" s="48"/>
      <c r="P357" s="47">
        <v>780</v>
      </c>
      <c r="Q357" s="55"/>
      <c r="R357" s="60" t="s">
        <v>789</v>
      </c>
    </row>
    <row r="358" s="4" customFormat="1" customHeight="1" spans="1:18">
      <c r="A358" s="26">
        <f t="shared" si="5"/>
        <v>351</v>
      </c>
      <c r="B358" s="27"/>
      <c r="C358" s="35" t="s">
        <v>806</v>
      </c>
      <c r="D358" s="29"/>
      <c r="E358" s="30"/>
      <c r="F358" s="59" t="s">
        <v>80</v>
      </c>
      <c r="G358" s="32">
        <v>80</v>
      </c>
      <c r="H358" s="33">
        <v>40193</v>
      </c>
      <c r="I358" s="33">
        <v>40193</v>
      </c>
      <c r="J358" s="43" t="s">
        <v>788</v>
      </c>
      <c r="K358" s="44" t="s">
        <v>118</v>
      </c>
      <c r="L358" s="45"/>
      <c r="M358" s="46"/>
      <c r="N358" s="47">
        <v>2400</v>
      </c>
      <c r="O358" s="48"/>
      <c r="P358" s="47">
        <v>2400</v>
      </c>
      <c r="Q358" s="55"/>
      <c r="R358" s="60" t="s">
        <v>807</v>
      </c>
    </row>
    <row r="359" s="4" customFormat="1" customHeight="1" spans="1:18">
      <c r="A359" s="26">
        <f t="shared" si="5"/>
        <v>352</v>
      </c>
      <c r="B359" s="27"/>
      <c r="C359" s="28" t="s">
        <v>808</v>
      </c>
      <c r="D359" s="29"/>
      <c r="E359" s="30"/>
      <c r="F359" s="59" t="s">
        <v>63</v>
      </c>
      <c r="G359" s="32">
        <v>143</v>
      </c>
      <c r="H359" s="33">
        <v>40193</v>
      </c>
      <c r="I359" s="33">
        <v>40193</v>
      </c>
      <c r="J359" s="43" t="s">
        <v>788</v>
      </c>
      <c r="K359" s="44" t="s">
        <v>118</v>
      </c>
      <c r="L359" s="45"/>
      <c r="M359" s="46"/>
      <c r="N359" s="47">
        <v>1430</v>
      </c>
      <c r="O359" s="48"/>
      <c r="P359" s="47">
        <v>1430</v>
      </c>
      <c r="Q359" s="55"/>
      <c r="R359" s="60" t="s">
        <v>807</v>
      </c>
    </row>
    <row r="360" s="4" customFormat="1" customHeight="1" spans="1:18">
      <c r="A360" s="26">
        <f t="shared" si="5"/>
        <v>353</v>
      </c>
      <c r="B360" s="27"/>
      <c r="C360" s="28" t="s">
        <v>809</v>
      </c>
      <c r="D360" s="29"/>
      <c r="E360" s="30"/>
      <c r="F360" s="59" t="s">
        <v>115</v>
      </c>
      <c r="G360" s="32">
        <v>250</v>
      </c>
      <c r="H360" s="33">
        <v>40193</v>
      </c>
      <c r="I360" s="33">
        <v>40193</v>
      </c>
      <c r="J360" s="43" t="s">
        <v>788</v>
      </c>
      <c r="K360" s="44" t="s">
        <v>118</v>
      </c>
      <c r="L360" s="45"/>
      <c r="M360" s="46"/>
      <c r="N360" s="47">
        <v>5500</v>
      </c>
      <c r="O360" s="48"/>
      <c r="P360" s="47">
        <v>5500</v>
      </c>
      <c r="Q360" s="55"/>
      <c r="R360" s="60" t="s">
        <v>807</v>
      </c>
    </row>
    <row r="361" s="4" customFormat="1" customHeight="1" spans="1:18">
      <c r="A361" s="26">
        <f t="shared" si="5"/>
        <v>354</v>
      </c>
      <c r="B361" s="27"/>
      <c r="C361" s="28" t="s">
        <v>810</v>
      </c>
      <c r="D361" s="29"/>
      <c r="E361" s="30"/>
      <c r="F361" s="59" t="s">
        <v>115</v>
      </c>
      <c r="G361" s="32">
        <v>215</v>
      </c>
      <c r="H361" s="33">
        <v>40193</v>
      </c>
      <c r="I361" s="33">
        <v>40193</v>
      </c>
      <c r="J361" s="43" t="s">
        <v>788</v>
      </c>
      <c r="K361" s="44" t="s">
        <v>118</v>
      </c>
      <c r="L361" s="45"/>
      <c r="M361" s="46"/>
      <c r="N361" s="47">
        <v>1080</v>
      </c>
      <c r="O361" s="48"/>
      <c r="P361" s="47">
        <v>1080</v>
      </c>
      <c r="Q361" s="55"/>
      <c r="R361" s="60" t="s">
        <v>807</v>
      </c>
    </row>
    <row r="362" s="4" customFormat="1" customHeight="1" spans="1:18">
      <c r="A362" s="26">
        <f t="shared" si="5"/>
        <v>355</v>
      </c>
      <c r="B362" s="27"/>
      <c r="C362" s="28" t="s">
        <v>811</v>
      </c>
      <c r="D362" s="29"/>
      <c r="E362" s="30"/>
      <c r="F362" s="59" t="s">
        <v>63</v>
      </c>
      <c r="G362" s="32">
        <v>244</v>
      </c>
      <c r="H362" s="33">
        <v>40193</v>
      </c>
      <c r="I362" s="33">
        <v>40193</v>
      </c>
      <c r="J362" s="43" t="s">
        <v>788</v>
      </c>
      <c r="K362" s="44" t="s">
        <v>118</v>
      </c>
      <c r="L362" s="45"/>
      <c r="M362" s="46"/>
      <c r="N362" s="47">
        <v>14620</v>
      </c>
      <c r="O362" s="48"/>
      <c r="P362" s="47">
        <v>14620</v>
      </c>
      <c r="Q362" s="55"/>
      <c r="R362" s="60" t="s">
        <v>807</v>
      </c>
    </row>
    <row r="363" s="4" customFormat="1" customHeight="1" spans="1:18">
      <c r="A363" s="26">
        <f t="shared" si="5"/>
        <v>356</v>
      </c>
      <c r="B363" s="27"/>
      <c r="C363" s="28" t="s">
        <v>812</v>
      </c>
      <c r="D363" s="29"/>
      <c r="E363" s="30"/>
      <c r="F363" s="59" t="s">
        <v>115</v>
      </c>
      <c r="G363" s="32">
        <v>20</v>
      </c>
      <c r="H363" s="33">
        <v>40193</v>
      </c>
      <c r="I363" s="33">
        <v>40193</v>
      </c>
      <c r="J363" s="43" t="s">
        <v>788</v>
      </c>
      <c r="K363" s="44" t="s">
        <v>118</v>
      </c>
      <c r="L363" s="45"/>
      <c r="M363" s="46"/>
      <c r="N363" s="47">
        <v>200</v>
      </c>
      <c r="O363" s="48"/>
      <c r="P363" s="47">
        <v>200</v>
      </c>
      <c r="Q363" s="55"/>
      <c r="R363" s="60" t="s">
        <v>807</v>
      </c>
    </row>
    <row r="364" s="4" customFormat="1" customHeight="1" spans="1:18">
      <c r="A364" s="26">
        <f t="shared" si="5"/>
        <v>357</v>
      </c>
      <c r="B364" s="27"/>
      <c r="C364" s="28" t="s">
        <v>813</v>
      </c>
      <c r="D364" s="29"/>
      <c r="E364" s="30"/>
      <c r="F364" s="59" t="s">
        <v>63</v>
      </c>
      <c r="G364" s="32">
        <v>218</v>
      </c>
      <c r="H364" s="33">
        <v>40193</v>
      </c>
      <c r="I364" s="33">
        <v>40193</v>
      </c>
      <c r="J364" s="43" t="s">
        <v>788</v>
      </c>
      <c r="K364" s="44" t="s">
        <v>118</v>
      </c>
      <c r="L364" s="45"/>
      <c r="M364" s="46"/>
      <c r="N364" s="47">
        <v>20210</v>
      </c>
      <c r="O364" s="48"/>
      <c r="P364" s="47">
        <v>20210</v>
      </c>
      <c r="Q364" s="55"/>
      <c r="R364" s="60" t="s">
        <v>807</v>
      </c>
    </row>
    <row r="365" s="4" customFormat="1" customHeight="1" spans="1:18">
      <c r="A365" s="26">
        <f t="shared" si="5"/>
        <v>358</v>
      </c>
      <c r="B365" s="27"/>
      <c r="C365" s="28" t="s">
        <v>814</v>
      </c>
      <c r="D365" s="29"/>
      <c r="E365" s="30"/>
      <c r="F365" s="59" t="s">
        <v>63</v>
      </c>
      <c r="G365" s="32">
        <v>261</v>
      </c>
      <c r="H365" s="33">
        <v>40193</v>
      </c>
      <c r="I365" s="33">
        <v>40193</v>
      </c>
      <c r="J365" s="43" t="s">
        <v>788</v>
      </c>
      <c r="K365" s="44" t="s">
        <v>118</v>
      </c>
      <c r="L365" s="45"/>
      <c r="M365" s="46"/>
      <c r="N365" s="47">
        <v>7800</v>
      </c>
      <c r="O365" s="48"/>
      <c r="P365" s="47">
        <v>7800</v>
      </c>
      <c r="Q365" s="55"/>
      <c r="R365" s="60" t="s">
        <v>807</v>
      </c>
    </row>
    <row r="366" s="4" customFormat="1" customHeight="1" spans="1:18">
      <c r="A366" s="26">
        <f t="shared" si="5"/>
        <v>359</v>
      </c>
      <c r="B366" s="27"/>
      <c r="C366" s="28" t="s">
        <v>815</v>
      </c>
      <c r="D366" s="29"/>
      <c r="E366" s="30"/>
      <c r="F366" s="59" t="s">
        <v>63</v>
      </c>
      <c r="G366" s="32">
        <v>185</v>
      </c>
      <c r="H366" s="33">
        <v>40193</v>
      </c>
      <c r="I366" s="33">
        <v>40193</v>
      </c>
      <c r="J366" s="43" t="s">
        <v>788</v>
      </c>
      <c r="K366" s="44" t="s">
        <v>118</v>
      </c>
      <c r="L366" s="45"/>
      <c r="M366" s="46"/>
      <c r="N366" s="47">
        <v>3870</v>
      </c>
      <c r="O366" s="48"/>
      <c r="P366" s="47">
        <v>3870</v>
      </c>
      <c r="Q366" s="55"/>
      <c r="R366" s="60" t="s">
        <v>807</v>
      </c>
    </row>
    <row r="367" s="4" customFormat="1" customHeight="1" spans="1:18">
      <c r="A367" s="26">
        <f t="shared" si="5"/>
        <v>360</v>
      </c>
      <c r="B367" s="27"/>
      <c r="C367" s="28" t="s">
        <v>816</v>
      </c>
      <c r="D367" s="29"/>
      <c r="E367" s="30"/>
      <c r="F367" s="59" t="s">
        <v>63</v>
      </c>
      <c r="G367" s="32">
        <v>38</v>
      </c>
      <c r="H367" s="33">
        <v>40193</v>
      </c>
      <c r="I367" s="33">
        <v>40193</v>
      </c>
      <c r="J367" s="43" t="s">
        <v>788</v>
      </c>
      <c r="K367" s="44" t="s">
        <v>118</v>
      </c>
      <c r="L367" s="45"/>
      <c r="M367" s="46"/>
      <c r="N367" s="47">
        <v>15960</v>
      </c>
      <c r="O367" s="48"/>
      <c r="P367" s="47">
        <v>15960</v>
      </c>
      <c r="Q367" s="55"/>
      <c r="R367" s="60" t="s">
        <v>807</v>
      </c>
    </row>
    <row r="368" s="4" customFormat="1" customHeight="1" spans="1:18">
      <c r="A368" s="26">
        <f t="shared" si="5"/>
        <v>361</v>
      </c>
      <c r="B368" s="27"/>
      <c r="C368" s="28" t="s">
        <v>817</v>
      </c>
      <c r="D368" s="29"/>
      <c r="E368" s="30"/>
      <c r="F368" s="59" t="s">
        <v>63</v>
      </c>
      <c r="G368" s="32">
        <v>35</v>
      </c>
      <c r="H368" s="33">
        <v>40193</v>
      </c>
      <c r="I368" s="33">
        <v>40193</v>
      </c>
      <c r="J368" s="43" t="s">
        <v>788</v>
      </c>
      <c r="K368" s="44" t="s">
        <v>118</v>
      </c>
      <c r="L368" s="45"/>
      <c r="M368" s="46"/>
      <c r="N368" s="47">
        <v>5880</v>
      </c>
      <c r="O368" s="48"/>
      <c r="P368" s="47">
        <v>5880</v>
      </c>
      <c r="Q368" s="55"/>
      <c r="R368" s="60" t="s">
        <v>807</v>
      </c>
    </row>
    <row r="369" s="4" customFormat="1" customHeight="1" spans="1:18">
      <c r="A369" s="26">
        <f t="shared" si="5"/>
        <v>362</v>
      </c>
      <c r="B369" s="27"/>
      <c r="C369" s="28" t="s">
        <v>818</v>
      </c>
      <c r="D369" s="29"/>
      <c r="E369" s="30"/>
      <c r="F369" s="59" t="s">
        <v>63</v>
      </c>
      <c r="G369" s="32">
        <v>19</v>
      </c>
      <c r="H369" s="33">
        <v>40193</v>
      </c>
      <c r="I369" s="33">
        <v>40193</v>
      </c>
      <c r="J369" s="43" t="s">
        <v>788</v>
      </c>
      <c r="K369" s="44" t="s">
        <v>118</v>
      </c>
      <c r="L369" s="45"/>
      <c r="M369" s="46"/>
      <c r="N369" s="47">
        <v>510</v>
      </c>
      <c r="O369" s="48"/>
      <c r="P369" s="47">
        <v>510</v>
      </c>
      <c r="Q369" s="55"/>
      <c r="R369" s="60" t="s">
        <v>807</v>
      </c>
    </row>
    <row r="370" s="4" customFormat="1" customHeight="1" spans="1:18">
      <c r="A370" s="26">
        <f t="shared" si="5"/>
        <v>363</v>
      </c>
      <c r="B370" s="27"/>
      <c r="C370" s="28" t="s">
        <v>819</v>
      </c>
      <c r="D370" s="29"/>
      <c r="E370" s="30"/>
      <c r="F370" s="59" t="s">
        <v>63</v>
      </c>
      <c r="G370" s="32">
        <v>253</v>
      </c>
      <c r="H370" s="33">
        <v>40193</v>
      </c>
      <c r="I370" s="33">
        <v>40193</v>
      </c>
      <c r="J370" s="43" t="s">
        <v>788</v>
      </c>
      <c r="K370" s="44" t="s">
        <v>118</v>
      </c>
      <c r="L370" s="45"/>
      <c r="M370" s="46"/>
      <c r="N370" s="47">
        <v>14710</v>
      </c>
      <c r="O370" s="48"/>
      <c r="P370" s="47">
        <v>14710</v>
      </c>
      <c r="Q370" s="55"/>
      <c r="R370" s="60" t="s">
        <v>807</v>
      </c>
    </row>
    <row r="371" s="2" customFormat="1" customHeight="1" spans="1:18">
      <c r="A371" s="62"/>
      <c r="B371" s="62"/>
      <c r="C371" s="62"/>
      <c r="D371" s="62"/>
      <c r="E371" s="63"/>
      <c r="F371" s="59"/>
      <c r="G371" s="64"/>
      <c r="H371" s="33"/>
      <c r="I371" s="33"/>
      <c r="J371" s="33"/>
      <c r="K371" s="33"/>
      <c r="L371" s="45"/>
      <c r="M371" s="72"/>
      <c r="N371" s="73"/>
      <c r="O371" s="74"/>
      <c r="P371" s="73"/>
      <c r="Q371" s="55"/>
      <c r="R371" s="80"/>
    </row>
    <row r="372" s="2" customFormat="1" customHeight="1" spans="1:18">
      <c r="A372" s="62"/>
      <c r="B372" s="62"/>
      <c r="C372" s="62"/>
      <c r="D372" s="62"/>
      <c r="E372" s="65"/>
      <c r="F372" s="59"/>
      <c r="G372" s="64"/>
      <c r="H372" s="33"/>
      <c r="I372" s="33"/>
      <c r="J372" s="33"/>
      <c r="K372" s="33"/>
      <c r="L372" s="45"/>
      <c r="M372" s="72"/>
      <c r="N372" s="73"/>
      <c r="O372" s="74"/>
      <c r="P372" s="73"/>
      <c r="Q372" s="55"/>
      <c r="R372" s="80"/>
    </row>
    <row r="373" s="2" customFormat="1" ht="17.25" customHeight="1" spans="1:18">
      <c r="A373" s="62"/>
      <c r="B373" s="62"/>
      <c r="C373" s="62"/>
      <c r="D373" s="62"/>
      <c r="E373" s="65"/>
      <c r="F373" s="59"/>
      <c r="G373" s="32"/>
      <c r="H373" s="33"/>
      <c r="I373" s="33"/>
      <c r="J373" s="33"/>
      <c r="K373" s="33"/>
      <c r="L373" s="45"/>
      <c r="M373" s="72"/>
      <c r="N373" s="73"/>
      <c r="O373" s="74"/>
      <c r="P373" s="73"/>
      <c r="Q373" s="55"/>
      <c r="R373" s="80"/>
    </row>
    <row r="374" s="2" customFormat="1" customHeight="1" spans="1:18">
      <c r="A374" s="66" t="s">
        <v>820</v>
      </c>
      <c r="B374" s="67"/>
      <c r="C374" s="67"/>
      <c r="D374" s="67"/>
      <c r="E374" s="67"/>
      <c r="F374" s="67"/>
      <c r="G374" s="68">
        <f>SUM(G8:G373)</f>
        <v>3373</v>
      </c>
      <c r="H374" s="69"/>
      <c r="I374" s="69"/>
      <c r="J374" s="69"/>
      <c r="K374" s="69"/>
      <c r="L374" s="75">
        <f>SUM(L6:L373)</f>
        <v>3386075.06999999</v>
      </c>
      <c r="M374" s="75">
        <f>SUM(M6:M373)</f>
        <v>706306.75</v>
      </c>
      <c r="N374" s="76">
        <f>SUM(N6:N373)</f>
        <v>898670</v>
      </c>
      <c r="O374" s="77"/>
      <c r="P374" s="76">
        <f>SUM(P6:P373)</f>
        <v>355520</v>
      </c>
      <c r="Q374" s="55">
        <f>IF(OR(M374=0,$P$374=0),"",(P374-M374)/ABS(M374)*100)</f>
        <v>-49.6649295791099</v>
      </c>
      <c r="R374" s="81"/>
    </row>
    <row r="375" s="2" customFormat="1" customHeight="1" spans="1:18">
      <c r="A375" s="70" t="s">
        <v>135</v>
      </c>
      <c r="B375" s="70"/>
      <c r="C375" s="70"/>
      <c r="D375" s="70"/>
      <c r="E375" s="70"/>
      <c r="F375" s="70"/>
      <c r="G375" s="68"/>
      <c r="H375" s="69"/>
      <c r="I375" s="69"/>
      <c r="J375" s="69"/>
      <c r="K375" s="69"/>
      <c r="L375" s="78"/>
      <c r="M375" s="78">
        <v>7248.02</v>
      </c>
      <c r="N375" s="76"/>
      <c r="O375" s="77"/>
      <c r="P375" s="76"/>
      <c r="Q375" s="55">
        <f>IF(OR(M375=0,$P$374=0),"",(P375-M375)/ABS(M375)*100)</f>
        <v>-100</v>
      </c>
      <c r="R375" s="81"/>
    </row>
    <row r="376" s="2" customFormat="1" customHeight="1" spans="1:18">
      <c r="A376" s="67" t="s">
        <v>136</v>
      </c>
      <c r="B376" s="67"/>
      <c r="C376" s="67"/>
      <c r="D376" s="67"/>
      <c r="E376" s="67"/>
      <c r="F376" s="67"/>
      <c r="G376" s="71"/>
      <c r="H376" s="69"/>
      <c r="I376" s="69"/>
      <c r="J376" s="69"/>
      <c r="K376" s="69"/>
      <c r="L376" s="75">
        <f>L374-L375</f>
        <v>3386075.06999999</v>
      </c>
      <c r="M376" s="75">
        <f>M374-M375</f>
        <v>699058.73</v>
      </c>
      <c r="N376" s="76">
        <f>N374-N375</f>
        <v>898670</v>
      </c>
      <c r="O376" s="77"/>
      <c r="P376" s="76">
        <f>P374-P375</f>
        <v>355520</v>
      </c>
      <c r="Q376" s="55">
        <f>IF(OR(M376=0,$P$374=0),"",(P376-M376)/ABS(M376)*100)</f>
        <v>-49.1430426739682</v>
      </c>
      <c r="R376" s="81"/>
    </row>
    <row r="377" s="2" customFormat="1" customHeight="1" spans="1:17">
      <c r="A377" s="5"/>
      <c r="H377" s="7"/>
      <c r="I377" s="7"/>
      <c r="J377" s="7"/>
      <c r="K377" s="7"/>
      <c r="O377" s="5"/>
      <c r="Q377" s="82"/>
    </row>
    <row r="378" s="2" customFormat="1" customHeight="1" spans="1:17">
      <c r="A378" s="5"/>
      <c r="H378" s="7"/>
      <c r="I378" s="7"/>
      <c r="J378" s="7"/>
      <c r="K378" s="7"/>
      <c r="O378" s="5"/>
      <c r="Q378" s="82"/>
    </row>
    <row r="379" s="2" customFormat="1" customHeight="1" spans="1:17">
      <c r="A379" s="5"/>
      <c r="H379" s="7"/>
      <c r="I379" s="7"/>
      <c r="J379" s="7"/>
      <c r="K379" s="7"/>
      <c r="O379" s="5"/>
      <c r="Q379" s="82"/>
    </row>
    <row r="380" s="2" customFormat="1" customHeight="1" spans="1:17">
      <c r="A380" s="5"/>
      <c r="H380" s="7"/>
      <c r="I380" s="7"/>
      <c r="J380" s="7"/>
      <c r="K380" s="7"/>
      <c r="O380" s="5"/>
      <c r="Q380" s="82"/>
    </row>
    <row r="381" s="2" customFormat="1" customHeight="1" spans="1:17">
      <c r="A381" s="5"/>
      <c r="H381" s="7"/>
      <c r="I381" s="7"/>
      <c r="J381" s="7"/>
      <c r="K381" s="7"/>
      <c r="O381" s="5"/>
      <c r="Q381" s="82"/>
    </row>
    <row r="382" s="2" customFormat="1" customHeight="1" spans="1:17">
      <c r="A382" s="5"/>
      <c r="H382" s="7"/>
      <c r="I382" s="7"/>
      <c r="J382" s="7"/>
      <c r="K382" s="7"/>
      <c r="O382" s="5"/>
      <c r="Q382" s="82"/>
    </row>
    <row r="383" s="2" customFormat="1" customHeight="1" spans="1:17">
      <c r="A383" s="5"/>
      <c r="H383" s="7"/>
      <c r="I383" s="7"/>
      <c r="J383" s="7"/>
      <c r="K383" s="7"/>
      <c r="O383" s="5"/>
      <c r="Q383" s="82"/>
    </row>
    <row r="384" s="2" customFormat="1" customHeight="1" spans="1:17">
      <c r="A384" s="5"/>
      <c r="H384" s="7"/>
      <c r="I384" s="7"/>
      <c r="J384" s="7"/>
      <c r="K384" s="7"/>
      <c r="O384" s="5"/>
      <c r="Q384" s="82"/>
    </row>
    <row r="385" s="2" customFormat="1" customHeight="1" spans="1:17">
      <c r="A385" s="5"/>
      <c r="H385" s="7"/>
      <c r="I385" s="7"/>
      <c r="J385" s="7"/>
      <c r="K385" s="7"/>
      <c r="O385" s="5"/>
      <c r="Q385" s="82"/>
    </row>
    <row r="386" s="2" customFormat="1" customHeight="1" spans="1:17">
      <c r="A386" s="5"/>
      <c r="H386" s="7"/>
      <c r="I386" s="7"/>
      <c r="J386" s="7"/>
      <c r="K386" s="7"/>
      <c r="O386" s="5"/>
      <c r="Q386" s="82"/>
    </row>
    <row r="387" s="2" customFormat="1" customHeight="1" spans="1:17">
      <c r="A387" s="5"/>
      <c r="H387" s="7"/>
      <c r="I387" s="7"/>
      <c r="J387" s="7"/>
      <c r="K387" s="7"/>
      <c r="O387" s="5"/>
      <c r="Q387" s="82"/>
    </row>
    <row r="388" customHeight="1" spans="1:13">
      <c r="A388" s="9"/>
      <c r="B388" s="6"/>
      <c r="D388" s="6"/>
      <c r="H388" s="83"/>
      <c r="I388" s="83"/>
      <c r="J388" s="83"/>
      <c r="K388" s="83"/>
      <c r="M388" s="6"/>
    </row>
    <row r="389" customHeight="1" spans="1:13">
      <c r="A389" s="9"/>
      <c r="B389" s="6"/>
      <c r="D389" s="6"/>
      <c r="H389" s="83"/>
      <c r="I389" s="83"/>
      <c r="J389" s="83"/>
      <c r="K389" s="83"/>
      <c r="M389" s="6"/>
    </row>
  </sheetData>
  <autoFilter ref="A7:R370">
    <extLst/>
  </autoFilter>
  <mergeCells count="16">
    <mergeCell ref="A2:R2"/>
    <mergeCell ref="A3:R3"/>
    <mergeCell ref="N6:P6"/>
    <mergeCell ref="A374:E374"/>
    <mergeCell ref="A375:E375"/>
    <mergeCell ref="A376:E376"/>
    <mergeCell ref="A6:A7"/>
    <mergeCell ref="B6:B7"/>
    <mergeCell ref="C6:C7"/>
    <mergeCell ref="D6:D7"/>
    <mergeCell ref="E6:E7"/>
    <mergeCell ref="G6:G7"/>
    <mergeCell ref="H6:H7"/>
    <mergeCell ref="I6:I7"/>
    <mergeCell ref="Q6:Q7"/>
    <mergeCell ref="R6:R7"/>
  </mergeCells>
  <conditionalFormatting sqref="Q123">
    <cfRule type="expression" dxfId="2" priority="1" stopIfTrue="1">
      <formula>Q123=0</formula>
    </cfRule>
  </conditionalFormatting>
  <conditionalFormatting sqref="L376:M376">
    <cfRule type="expression" dxfId="0" priority="9" stopIfTrue="1">
      <formula>AND(#REF!=0,L376=0)</formula>
    </cfRule>
  </conditionalFormatting>
  <conditionalFormatting sqref="Q8:Q122 Q124:Q376">
    <cfRule type="expression" dxfId="2" priority="8" stopIfTrue="1">
      <formula>Q8=0</formula>
    </cfRule>
  </conditionalFormatting>
  <conditionalFormatting sqref="N374:P376">
    <cfRule type="cellIs" dxfId="3" priority="2" stopIfTrue="1" operator="equal">
      <formula>0</formula>
    </cfRule>
  </conditionalFormatting>
  <dataValidations count="1">
    <dataValidation allowBlank="1" showInputMessage="1" showErrorMessage="1" sqref="H4:K4 H146:I148 J146:K148 J8:K145 H1:K2 H149:I158 J149:K158 H6:I145 H159:I181 J159:K181 H182:I323 J182:K323 H324:I65529 J324:K65529"/>
  </dataValidations>
  <hyperlinks>
    <hyperlink ref="A1" location="固定资产汇总表!R1C1" display="返回"/>
    <hyperlink ref="B1" location="索引!A1" display="返回索引"/>
  </hyperlinks>
  <printOptions horizontalCentered="1"/>
  <pageMargins left="0.0784722222222222" right="0.0784722222222222" top="0.62992125984252" bottom="0.95" header="0.708661417322835" footer="0.393700787401575"/>
  <pageSetup paperSize="9" scale="85" orientation="landscape"/>
  <headerFooter alignWithMargins="0">
    <oddFooter>&amp;L&amp;9被评估单位填表人：文艳青
填表日期：&amp;"Arial Narrow,常规"2023&amp;"宋体,常规"年&amp;"Arial Narrow,常规" 2&amp;"宋体,常规"月&amp;"Arial Narrow,常规" 8&amp;"宋体,常规"日&amp;C&amp;9评估人员：吉勇&amp;"Arial Narrow,常规"   &amp;"宋体,常规"强万红
&amp;R&amp;9共&amp;"Arial Narrow,常规"&amp;N&amp;"宋体,常规"页，第&amp;"Arial Narrow,常规"&amp;P&amp;"宋体,常规"页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固定资产汇总表</vt:lpstr>
      <vt:lpstr>原材料</vt:lpstr>
      <vt:lpstr>机器设备</vt:lpstr>
      <vt:lpstr>电子设备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嫣箐</cp:lastModifiedBy>
  <dcterms:created xsi:type="dcterms:W3CDTF">2023-03-16T03:33:00Z</dcterms:created>
  <dcterms:modified xsi:type="dcterms:W3CDTF">2023-07-05T02:22:05Z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187EC616AB7149F3A4CEB1AA4A3F4642</vt:lpwstr>
  </property>
  <property fmtid="{D5CDD505-2E9C-101B-9397-08002B2CF9AE}" pid="3" name="KSOProductBuildVer">
    <vt:lpwstr>2052-11.1.0.14309</vt:lpwstr>
  </property>
</Properties>
</file>