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8035" windowHeight="12300"/>
  </bookViews>
  <sheets>
    <sheet name="评估结果汇总表1" sheetId="1" r:id="rId1"/>
    <sheet name="固定资产汇总表" sheetId="2" r:id="rId2"/>
    <sheet name="无形资产汇总表" sheetId="3" r:id="rId3"/>
    <sheet name="房屋建筑物" sheetId="4" r:id="rId4"/>
    <sheet name="土地使用权" sheetId="5" r:id="rId5"/>
  </sheets>
  <externalReferences>
    <externalReference r:id="rId6"/>
  </externalReferences>
  <definedNames>
    <definedName name="_xlnm.Print_Area" localSheetId="3">房屋建筑物!$A$2:$T$29</definedName>
    <definedName name="_xlnm.Print_Area" localSheetId="1">固定资产汇总表!$A$2:$L$31</definedName>
    <definedName name="_xlnm.Print_Area" localSheetId="4">土地使用权!$A$2:$V$29</definedName>
    <definedName name="_xlnm.Print_Area" localSheetId="2">无形资产汇总表!$A$2:$G$31</definedName>
    <definedName name="_xlnm.Print_Titles" localSheetId="3">房屋建筑物!$2:$7</definedName>
    <definedName name="_xlnm.Print_Titles" localSheetId="4">土地使用权!$2:$7</definedName>
    <definedName name="_xlnm.Print_Titles" localSheetId="2">无形资产汇总表!$2:$7</definedName>
  </definedNames>
  <calcPr calcId="144525"/>
</workbook>
</file>

<file path=xl/calcChain.xml><?xml version="1.0" encoding="utf-8"?>
<calcChain xmlns="http://schemas.openxmlformats.org/spreadsheetml/2006/main">
  <c r="E8" i="3" l="1"/>
  <c r="F9" i="2"/>
  <c r="E9" i="2"/>
  <c r="C9" i="2"/>
  <c r="A31" i="3"/>
  <c r="E30" i="3"/>
  <c r="A30" i="3"/>
  <c r="F27" i="3"/>
  <c r="F26" i="3"/>
  <c r="F24" i="3"/>
  <c r="F23" i="3"/>
  <c r="F22" i="3"/>
  <c r="F21" i="3"/>
  <c r="F20" i="3"/>
  <c r="F19" i="3"/>
  <c r="F18" i="3"/>
  <c r="F17" i="3"/>
  <c r="F16" i="3"/>
  <c r="F15" i="3"/>
  <c r="F14" i="3"/>
  <c r="F12" i="3"/>
  <c r="F11" i="3"/>
  <c r="E10" i="3"/>
  <c r="D10" i="3"/>
  <c r="C10" i="3"/>
  <c r="E9" i="3"/>
  <c r="D9" i="3"/>
  <c r="C9" i="3"/>
  <c r="D8" i="3"/>
  <c r="C8" i="3"/>
  <c r="A5" i="3"/>
  <c r="A3" i="3"/>
  <c r="A31" i="2"/>
  <c r="G30" i="2"/>
  <c r="A30" i="2"/>
  <c r="H19" i="2"/>
  <c r="F19" i="2"/>
  <c r="D19" i="2"/>
  <c r="H17" i="2"/>
  <c r="G17" i="2"/>
  <c r="F17" i="2"/>
  <c r="E17" i="2"/>
  <c r="D17" i="2"/>
  <c r="C17" i="2"/>
  <c r="H16" i="2"/>
  <c r="G16" i="2"/>
  <c r="F16" i="2"/>
  <c r="E16" i="2"/>
  <c r="D16" i="2"/>
  <c r="C16" i="2"/>
  <c r="H15" i="2"/>
  <c r="G15" i="2"/>
  <c r="F15" i="2"/>
  <c r="F14" i="2" s="1"/>
  <c r="E15" i="2"/>
  <c r="D15" i="2"/>
  <c r="D14" i="2" s="1"/>
  <c r="C15" i="2"/>
  <c r="H14" i="2"/>
  <c r="E14" i="2"/>
  <c r="H12" i="2"/>
  <c r="G12" i="2"/>
  <c r="F12" i="2"/>
  <c r="E12" i="2"/>
  <c r="D12" i="2"/>
  <c r="C12" i="2"/>
  <c r="H11" i="2"/>
  <c r="G11" i="2"/>
  <c r="F11" i="2"/>
  <c r="E11" i="2"/>
  <c r="D11" i="2"/>
  <c r="C11" i="2"/>
  <c r="H10" i="2"/>
  <c r="G10" i="2"/>
  <c r="F10" i="2"/>
  <c r="E10" i="2"/>
  <c r="D10" i="2"/>
  <c r="C10" i="2"/>
  <c r="A5" i="2"/>
  <c r="A3" i="2"/>
  <c r="C28" i="3" l="1"/>
  <c r="E8" i="2"/>
  <c r="E28" i="2" s="1"/>
  <c r="F8" i="2"/>
  <c r="F28" i="2" s="1"/>
  <c r="G14" i="2"/>
  <c r="D28" i="3"/>
  <c r="E28" i="3"/>
  <c r="F9" i="3" s="1"/>
  <c r="G9" i="3" s="1"/>
  <c r="D9" i="2"/>
  <c r="D8" i="2" s="1"/>
  <c r="D28" i="2" s="1"/>
  <c r="C8" i="2"/>
  <c r="C14" i="2"/>
  <c r="F28" i="3" l="1"/>
  <c r="G28" i="3" s="1"/>
  <c r="F8" i="3"/>
  <c r="G8" i="3" s="1"/>
  <c r="F10" i="3"/>
  <c r="G10" i="3" s="1"/>
  <c r="C28" i="2"/>
  <c r="G9" i="2" l="1"/>
  <c r="H9" i="2" l="1"/>
  <c r="H8" i="2" s="1"/>
  <c r="H28" i="2" s="1"/>
  <c r="G8" i="2"/>
  <c r="G28" i="2" l="1"/>
  <c r="I8" i="2"/>
  <c r="K8" i="2" s="1"/>
  <c r="J19" i="2" l="1"/>
  <c r="L19" i="2" s="1"/>
  <c r="I19" i="2"/>
  <c r="K19" i="2" s="1"/>
  <c r="I16" i="2"/>
  <c r="K16" i="2" s="1"/>
  <c r="I11" i="2"/>
  <c r="K11" i="2" s="1"/>
  <c r="J11" i="2"/>
  <c r="L11" i="2" s="1"/>
  <c r="J12" i="2"/>
  <c r="L12" i="2" s="1"/>
  <c r="I12" i="2"/>
  <c r="K12" i="2" s="1"/>
  <c r="I15" i="2"/>
  <c r="K15" i="2" s="1"/>
  <c r="I17" i="2"/>
  <c r="K17" i="2" s="1"/>
  <c r="J16" i="2"/>
  <c r="L16" i="2" s="1"/>
  <c r="J10" i="2"/>
  <c r="L10" i="2" s="1"/>
  <c r="I10" i="2"/>
  <c r="K10" i="2" s="1"/>
  <c r="J15" i="2"/>
  <c r="L15" i="2" s="1"/>
  <c r="J17" i="2"/>
  <c r="L17" i="2" s="1"/>
  <c r="J14" i="2"/>
  <c r="L14" i="2" s="1"/>
  <c r="I14" i="2"/>
  <c r="K14" i="2" s="1"/>
  <c r="J28" i="2"/>
  <c r="L28" i="2" s="1"/>
  <c r="I28" i="2"/>
  <c r="K28" i="2" s="1"/>
  <c r="J9" i="2"/>
  <c r="L9" i="2" s="1"/>
  <c r="I9" i="2"/>
  <c r="K9" i="2" s="1"/>
  <c r="J8" i="2"/>
  <c r="L8" i="2" s="1"/>
</calcChain>
</file>

<file path=xl/comments1.xml><?xml version="1.0" encoding="utf-8"?>
<comments xmlns="http://schemas.openxmlformats.org/spreadsheetml/2006/main">
  <authors>
    <author>ad</author>
    <author>IBM</author>
  </authors>
  <commentList>
    <comment ref="K6" authorId="0">
      <text>
        <r>
          <rPr>
            <b/>
            <sz val="9"/>
            <color indexed="81"/>
            <rFont val="Tahoma"/>
            <family val="2"/>
          </rPr>
          <t>ad: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证载使用权启始日期</t>
        </r>
      </text>
    </comment>
    <comment ref="O6" authorId="1">
      <text>
        <r>
          <rPr>
            <sz val="9"/>
            <color indexed="81"/>
            <rFont val="宋体"/>
            <family val="3"/>
            <charset val="134"/>
          </rPr>
          <t>抵押/抵债等</t>
        </r>
      </text>
    </comment>
  </commentList>
</comments>
</file>

<file path=xl/sharedStrings.xml><?xml version="1.0" encoding="utf-8"?>
<sst xmlns="http://schemas.openxmlformats.org/spreadsheetml/2006/main" count="189" uniqueCount="139">
  <si>
    <t>资产评估结果汇总表</t>
    <phoneticPr fontId="3" type="noConversion"/>
  </si>
  <si>
    <r>
      <rPr>
        <sz val="9"/>
        <rFont val="宋体"/>
        <family val="3"/>
        <charset val="134"/>
      </rPr>
      <t>评估基准日：</t>
    </r>
    <r>
      <rPr>
        <sz val="9"/>
        <rFont val="Arial Narrow"/>
        <family val="2"/>
      </rPr>
      <t>2023</t>
    </r>
    <r>
      <rPr>
        <sz val="9"/>
        <rFont val="宋体"/>
        <family val="3"/>
        <charset val="134"/>
      </rPr>
      <t>年</t>
    </r>
    <r>
      <rPr>
        <sz val="9"/>
        <rFont val="Arial Narrow"/>
        <family val="2"/>
      </rPr>
      <t>2</t>
    </r>
    <r>
      <rPr>
        <sz val="9"/>
        <rFont val="宋体"/>
        <family val="3"/>
        <charset val="134"/>
      </rPr>
      <t>月</t>
    </r>
    <r>
      <rPr>
        <sz val="9"/>
        <rFont val="Arial Narrow"/>
        <family val="2"/>
      </rPr>
      <t>10</t>
    </r>
    <r>
      <rPr>
        <sz val="9"/>
        <rFont val="宋体"/>
        <family val="3"/>
        <charset val="134"/>
      </rPr>
      <t>日</t>
    </r>
    <phoneticPr fontId="3" type="noConversion"/>
  </si>
  <si>
    <r>
      <rPr>
        <sz val="9"/>
        <rFont val="宋体"/>
        <family val="3"/>
        <charset val="134"/>
      </rPr>
      <t>表</t>
    </r>
    <r>
      <rPr>
        <sz val="9"/>
        <rFont val="Arial Narrow"/>
        <family val="2"/>
      </rPr>
      <t>1</t>
    </r>
    <phoneticPr fontId="3" type="noConversion"/>
  </si>
  <si>
    <t>产权持有单位名称： 青海省汽车运输集团有限公司</t>
    <phoneticPr fontId="3" type="noConversion"/>
  </si>
  <si>
    <t>金额单位：人民币万元</t>
    <phoneticPr fontId="3" type="noConversion"/>
  </si>
  <si>
    <r>
      <t>项</t>
    </r>
    <r>
      <rPr>
        <b/>
        <sz val="12"/>
        <color indexed="8"/>
        <rFont val="Arial Narrow"/>
        <family val="2"/>
      </rPr>
      <t xml:space="preserve">      </t>
    </r>
    <r>
      <rPr>
        <b/>
        <sz val="12"/>
        <color indexed="8"/>
        <rFont val="宋体"/>
        <family val="3"/>
        <charset val="134"/>
      </rPr>
      <t>目</t>
    </r>
  </si>
  <si>
    <t>面积(㎡)</t>
  </si>
  <si>
    <t>评估价值</t>
  </si>
  <si>
    <t>备注</t>
  </si>
  <si>
    <t>固定资产</t>
    <phoneticPr fontId="3" type="noConversion"/>
  </si>
  <si>
    <t>其中：房屋建筑物</t>
    <phoneticPr fontId="3" type="noConversion"/>
  </si>
  <si>
    <t>无形资产</t>
    <phoneticPr fontId="3" type="noConversion"/>
  </si>
  <si>
    <t>其中：土地使用权</t>
    <phoneticPr fontId="3" type="noConversion"/>
  </si>
  <si>
    <t>合计</t>
  </si>
  <si>
    <t>评估机构：青海至中房地产评估所（普通合伙）</t>
    <phoneticPr fontId="3" type="noConversion"/>
  </si>
  <si>
    <t>返回</t>
  </si>
  <si>
    <t>返回索引</t>
  </si>
  <si>
    <t>固定资产评估汇总表</t>
    <phoneticPr fontId="3" type="noConversion"/>
  </si>
  <si>
    <r>
      <t>表</t>
    </r>
    <r>
      <rPr>
        <sz val="10"/>
        <rFont val="Arial Narrow"/>
        <family val="2"/>
      </rPr>
      <t>4-6</t>
    </r>
    <phoneticPr fontId="17" type="noConversion"/>
  </si>
  <si>
    <t>金额单位：人民币元</t>
    <phoneticPr fontId="17" type="noConversion"/>
  </si>
  <si>
    <t>序号</t>
  </si>
  <si>
    <t>科目名称</t>
    <phoneticPr fontId="3" type="noConversion"/>
  </si>
  <si>
    <t>账面价值</t>
  </si>
  <si>
    <t>调整后账面值</t>
    <phoneticPr fontId="3" type="noConversion"/>
  </si>
  <si>
    <t>评估价值</t>
    <phoneticPr fontId="3" type="noConversion"/>
  </si>
  <si>
    <t>增减值</t>
    <phoneticPr fontId="3" type="noConversion"/>
  </si>
  <si>
    <r>
      <t>增值率</t>
    </r>
    <r>
      <rPr>
        <b/>
        <sz val="10"/>
        <rFont val="Arial Narrow"/>
        <family val="2"/>
      </rPr>
      <t>%</t>
    </r>
    <phoneticPr fontId="3" type="noConversion"/>
  </si>
  <si>
    <t>原值</t>
    <phoneticPr fontId="3" type="noConversion"/>
  </si>
  <si>
    <t>净值</t>
    <phoneticPr fontId="3" type="noConversion"/>
  </si>
  <si>
    <t>原值</t>
  </si>
  <si>
    <t>净值</t>
  </si>
  <si>
    <t>4-6-1</t>
    <phoneticPr fontId="3" type="noConversion"/>
  </si>
  <si>
    <t>建筑物类合计</t>
    <phoneticPr fontId="3" type="noConversion"/>
  </si>
  <si>
    <t>4-6-1-1</t>
    <phoneticPr fontId="3" type="noConversion"/>
  </si>
  <si>
    <t>房屋建筑物</t>
  </si>
  <si>
    <t>4-6-1-2</t>
  </si>
  <si>
    <t>构筑物及其他</t>
    <phoneticPr fontId="3" type="noConversion"/>
  </si>
  <si>
    <t>4-6-1-3</t>
  </si>
  <si>
    <t>管道及沟槽</t>
  </si>
  <si>
    <t>4-6-1-4</t>
  </si>
  <si>
    <t>井巷工程</t>
    <phoneticPr fontId="3" type="noConversion"/>
  </si>
  <si>
    <t>4-6-2</t>
    <phoneticPr fontId="3" type="noConversion"/>
  </si>
  <si>
    <t>设备类合计</t>
    <phoneticPr fontId="3" type="noConversion"/>
  </si>
  <si>
    <t>4-6-2-1</t>
    <phoneticPr fontId="3" type="noConversion"/>
  </si>
  <si>
    <t>机器设备</t>
  </si>
  <si>
    <t>4-6-2-2</t>
  </si>
  <si>
    <t>车辆</t>
  </si>
  <si>
    <t>4-6-2-3</t>
  </si>
  <si>
    <t>电子设备</t>
  </si>
  <si>
    <t>4-6-3</t>
    <phoneticPr fontId="3" type="noConversion"/>
  </si>
  <si>
    <r>
      <rPr>
        <b/>
        <sz val="10"/>
        <rFont val="宋体"/>
        <family val="3"/>
        <charset val="134"/>
      </rPr>
      <t>固定资产</t>
    </r>
    <r>
      <rPr>
        <b/>
        <sz val="10"/>
        <rFont val="Arial Narrow"/>
        <family val="2"/>
      </rPr>
      <t>—</t>
    </r>
    <r>
      <rPr>
        <b/>
        <sz val="10"/>
        <rFont val="宋体"/>
        <family val="3"/>
        <charset val="134"/>
      </rPr>
      <t>土地</t>
    </r>
  </si>
  <si>
    <r>
      <rPr>
        <b/>
        <sz val="10"/>
        <rFont val="宋体"/>
        <family val="3"/>
        <charset val="134"/>
      </rPr>
      <t>固定资产合计</t>
    </r>
    <phoneticPr fontId="3" type="noConversion"/>
  </si>
  <si>
    <r>
      <t>共</t>
    </r>
    <r>
      <rPr>
        <sz val="10"/>
        <rFont val="Arial Narrow"/>
        <family val="2"/>
      </rPr>
      <t xml:space="preserve"> 1 </t>
    </r>
    <r>
      <rPr>
        <sz val="10"/>
        <rFont val="宋体"/>
        <family val="3"/>
        <charset val="134"/>
      </rPr>
      <t>页</t>
    </r>
    <r>
      <rPr>
        <sz val="10"/>
        <rFont val="Arial Narrow"/>
        <family val="2"/>
      </rPr>
      <t xml:space="preserve"> </t>
    </r>
    <r>
      <rPr>
        <sz val="10"/>
        <rFont val="宋体"/>
        <family val="3"/>
        <charset val="134"/>
      </rPr>
      <t>第</t>
    </r>
    <r>
      <rPr>
        <sz val="10"/>
        <rFont val="Arial Narrow"/>
        <family val="2"/>
      </rPr>
      <t xml:space="preserve"> 1 </t>
    </r>
    <r>
      <rPr>
        <sz val="10"/>
        <rFont val="宋体"/>
        <family val="3"/>
        <charset val="134"/>
      </rPr>
      <t>页</t>
    </r>
    <phoneticPr fontId="7" type="noConversion"/>
  </si>
  <si>
    <t>无形资产评估汇总表</t>
    <phoneticPr fontId="3" type="noConversion"/>
  </si>
  <si>
    <r>
      <t>表</t>
    </r>
    <r>
      <rPr>
        <sz val="10"/>
        <rFont val="Arial Narrow"/>
        <family val="2"/>
      </rPr>
      <t>4-12</t>
    </r>
    <phoneticPr fontId="17" type="noConversion"/>
  </si>
  <si>
    <t>序号</t>
    <phoneticPr fontId="3" type="noConversion"/>
  </si>
  <si>
    <t>账面价值</t>
    <phoneticPr fontId="3" type="noConversion"/>
  </si>
  <si>
    <t>4-12-1</t>
    <phoneticPr fontId="3" type="noConversion"/>
  </si>
  <si>
    <t>无形资产-土地使用权</t>
  </si>
  <si>
    <t>4-12-2</t>
  </si>
  <si>
    <t>无形资产-矿业权</t>
    <phoneticPr fontId="3" type="noConversion"/>
  </si>
  <si>
    <t>4-12-3</t>
  </si>
  <si>
    <t>无形资产-其他无形资产</t>
    <phoneticPr fontId="3" type="noConversion"/>
  </si>
  <si>
    <r>
      <rPr>
        <b/>
        <sz val="10"/>
        <rFont val="宋体"/>
        <family val="3"/>
        <charset val="134"/>
      </rPr>
      <t>无形资产合计</t>
    </r>
    <phoneticPr fontId="3" type="noConversion"/>
  </si>
  <si>
    <r>
      <rPr>
        <sz val="10"/>
        <rFont val="宋体"/>
        <family val="3"/>
        <charset val="134"/>
      </rPr>
      <t>共</t>
    </r>
    <r>
      <rPr>
        <sz val="10"/>
        <rFont val="Arial Narrow"/>
        <family val="2"/>
      </rPr>
      <t xml:space="preserve"> 1 </t>
    </r>
    <r>
      <rPr>
        <sz val="10"/>
        <rFont val="宋体"/>
        <family val="3"/>
        <charset val="134"/>
      </rPr>
      <t>页</t>
    </r>
    <r>
      <rPr>
        <sz val="10"/>
        <rFont val="Arial Narrow"/>
        <family val="2"/>
      </rPr>
      <t xml:space="preserve"> </t>
    </r>
    <r>
      <rPr>
        <sz val="10"/>
        <rFont val="宋体"/>
        <family val="3"/>
        <charset val="134"/>
      </rPr>
      <t>第</t>
    </r>
    <r>
      <rPr>
        <sz val="10"/>
        <rFont val="Arial Narrow"/>
        <family val="2"/>
      </rPr>
      <t xml:space="preserve"> 1 </t>
    </r>
    <r>
      <rPr>
        <sz val="10"/>
        <rFont val="宋体"/>
        <family val="3"/>
        <charset val="134"/>
      </rPr>
      <t>页</t>
    </r>
    <phoneticPr fontId="7" type="noConversion"/>
  </si>
  <si>
    <t>固定资产-房屋建筑物评估明细表</t>
    <phoneticPr fontId="17" type="noConversion"/>
  </si>
  <si>
    <t>表4-6-1-1</t>
  </si>
  <si>
    <t xml:space="preserve">    金额单位：人民币元</t>
    <phoneticPr fontId="17" type="noConversion"/>
  </si>
  <si>
    <t>权证</t>
    <phoneticPr fontId="3" type="noConversion"/>
  </si>
  <si>
    <t>建筑物</t>
    <phoneticPr fontId="3" type="noConversion"/>
  </si>
  <si>
    <t>结构</t>
    <phoneticPr fontId="3" type="noConversion"/>
  </si>
  <si>
    <t>建成
年月</t>
    <phoneticPr fontId="3" type="noConversion"/>
  </si>
  <si>
    <t>建筑面</t>
    <phoneticPr fontId="3" type="noConversion"/>
  </si>
  <si>
    <t>他项</t>
    <phoneticPr fontId="3" type="noConversion"/>
  </si>
  <si>
    <r>
      <t>成本单价</t>
    </r>
    <r>
      <rPr>
        <b/>
        <sz val="10"/>
        <rFont val="Arial Narrow"/>
        <family val="2"/>
      </rPr>
      <t/>
    </r>
    <phoneticPr fontId="3" type="noConversion"/>
  </si>
  <si>
    <t>地址</t>
    <phoneticPr fontId="3" type="noConversion"/>
  </si>
  <si>
    <t>土地</t>
    <phoneticPr fontId="3" type="noConversion"/>
  </si>
  <si>
    <t>调整后账面值</t>
  </si>
  <si>
    <t>增值
率%</t>
    <phoneticPr fontId="17" type="noConversion"/>
  </si>
  <si>
    <r>
      <t>评估单价</t>
    </r>
    <r>
      <rPr>
        <b/>
        <sz val="10"/>
        <rFont val="Arial Narrow"/>
        <family val="2"/>
      </rPr>
      <t/>
    </r>
    <phoneticPr fontId="3" type="noConversion"/>
  </si>
  <si>
    <t>编号</t>
  </si>
  <si>
    <t>名称</t>
  </si>
  <si>
    <t>积(㎡)</t>
    <phoneticPr fontId="3" type="noConversion"/>
  </si>
  <si>
    <t>权利</t>
  </si>
  <si>
    <t>(元/㎡)</t>
  </si>
  <si>
    <t>证号</t>
    <phoneticPr fontId="17" type="noConversion"/>
  </si>
  <si>
    <t>成新率%</t>
  </si>
  <si>
    <t>青2020德令哈市不动产权第0001000号</t>
    <phoneticPr fontId="3" type="noConversion"/>
  </si>
  <si>
    <t>办公楼</t>
    <phoneticPr fontId="3" type="noConversion"/>
  </si>
  <si>
    <t>砖混</t>
    <phoneticPr fontId="3" type="noConversion"/>
  </si>
  <si>
    <t>无</t>
    <phoneticPr fontId="3" type="noConversion"/>
  </si>
  <si>
    <r>
      <t>德令哈市工业园区茫崖路1</t>
    </r>
    <r>
      <rPr>
        <sz val="10"/>
        <rFont val="宋体"/>
        <family val="3"/>
        <charset val="134"/>
      </rPr>
      <t>3号</t>
    </r>
    <phoneticPr fontId="3" type="noConversion"/>
  </si>
  <si>
    <t>宿舍楼</t>
    <phoneticPr fontId="3" type="noConversion"/>
  </si>
  <si>
    <t>锅炉房</t>
    <phoneticPr fontId="3" type="noConversion"/>
  </si>
  <si>
    <t>食堂</t>
    <phoneticPr fontId="3" type="noConversion"/>
  </si>
  <si>
    <t>浴室</t>
    <phoneticPr fontId="3" type="noConversion"/>
  </si>
  <si>
    <t>小宿舍</t>
    <phoneticPr fontId="3" type="noConversion"/>
  </si>
  <si>
    <r>
      <rPr>
        <b/>
        <sz val="10"/>
        <rFont val="宋体"/>
        <family val="3"/>
        <charset val="134"/>
      </rPr>
      <t>账面余额合计</t>
    </r>
    <phoneticPr fontId="3" type="noConversion"/>
  </si>
  <si>
    <r>
      <rPr>
        <sz val="10"/>
        <rFont val="宋体"/>
        <family val="3"/>
        <charset val="134"/>
      </rPr>
      <t>减：减值准备</t>
    </r>
    <phoneticPr fontId="3" type="noConversion"/>
  </si>
  <si>
    <r>
      <rPr>
        <b/>
        <sz val="10"/>
        <rFont val="宋体"/>
        <family val="3"/>
        <charset val="134"/>
      </rPr>
      <t>账面净值合计</t>
    </r>
    <phoneticPr fontId="3" type="noConversion"/>
  </si>
  <si>
    <t>无形资产-土地使用权评估明细表</t>
    <phoneticPr fontId="17" type="noConversion"/>
  </si>
  <si>
    <r>
      <t>表</t>
    </r>
    <r>
      <rPr>
        <sz val="10"/>
        <rFont val="Arial Narrow"/>
        <family val="2"/>
      </rPr>
      <t>4-12-1</t>
    </r>
    <phoneticPr fontId="17" type="noConversion"/>
  </si>
  <si>
    <t>金额单位：人民币元</t>
    <phoneticPr fontId="17" type="noConversion"/>
  </si>
  <si>
    <t>序号</t>
    <phoneticPr fontId="3" type="noConversion"/>
  </si>
  <si>
    <t>权证</t>
    <phoneticPr fontId="3" type="noConversion"/>
  </si>
  <si>
    <t>证载</t>
    <phoneticPr fontId="3" type="noConversion"/>
  </si>
  <si>
    <t>土地座落</t>
    <phoneticPr fontId="3" type="noConversion"/>
  </si>
  <si>
    <t>地号</t>
    <phoneticPr fontId="3" type="noConversion"/>
  </si>
  <si>
    <t>用途</t>
    <phoneticPr fontId="3" type="noConversion"/>
  </si>
  <si>
    <t>土地等级</t>
    <phoneticPr fontId="3" type="noConversion"/>
  </si>
  <si>
    <t>使用权类型</t>
    <phoneticPr fontId="3" type="noConversion"/>
  </si>
  <si>
    <t>证载终止日期</t>
    <phoneticPr fontId="3" type="noConversion"/>
  </si>
  <si>
    <t>来源</t>
    <phoneticPr fontId="3" type="noConversion"/>
  </si>
  <si>
    <t>取得日期</t>
    <phoneticPr fontId="3" type="noConversion"/>
  </si>
  <si>
    <t>准用年限</t>
    <phoneticPr fontId="3" type="noConversion"/>
  </si>
  <si>
    <t>开发程度</t>
    <phoneticPr fontId="3" type="noConversion"/>
  </si>
  <si>
    <t>面积</t>
    <phoneticPr fontId="3" type="noConversion"/>
  </si>
  <si>
    <t>他项</t>
    <phoneticPr fontId="3" type="noConversion"/>
  </si>
  <si>
    <t>原始</t>
    <phoneticPr fontId="3" type="noConversion"/>
  </si>
  <si>
    <t>账面价值</t>
    <phoneticPr fontId="3" type="noConversion"/>
  </si>
  <si>
    <t>调整后账面值</t>
    <phoneticPr fontId="3" type="noConversion"/>
  </si>
  <si>
    <t>评估价值</t>
    <phoneticPr fontId="3" type="noConversion"/>
  </si>
  <si>
    <t>增减值</t>
    <phoneticPr fontId="3" type="noConversion"/>
  </si>
  <si>
    <t>增值率%</t>
    <phoneticPr fontId="3" type="noConversion"/>
  </si>
  <si>
    <t>备注</t>
    <phoneticPr fontId="3" type="noConversion"/>
  </si>
  <si>
    <t>土地使用者</t>
    <phoneticPr fontId="3" type="noConversion"/>
  </si>
  <si>
    <t>(m2)</t>
  </si>
  <si>
    <t>取得价值</t>
    <phoneticPr fontId="17" type="noConversion"/>
  </si>
  <si>
    <t>青海省汽车运输集团有限公司</t>
    <phoneticPr fontId="3" type="noConversion"/>
  </si>
  <si>
    <r>
      <t>德令哈市工业园区茫崖路1</t>
    </r>
    <r>
      <rPr>
        <sz val="10"/>
        <rFont val="宋体"/>
        <family val="3"/>
        <charset val="134"/>
      </rPr>
      <t>3号</t>
    </r>
    <phoneticPr fontId="3" type="noConversion"/>
  </si>
  <si>
    <t>工业</t>
    <phoneticPr fontId="3" type="noConversion"/>
  </si>
  <si>
    <t>出让</t>
    <phoneticPr fontId="3" type="noConversion"/>
  </si>
  <si>
    <t>五通一平</t>
    <phoneticPr fontId="3" type="noConversion"/>
  </si>
  <si>
    <t>无</t>
    <phoneticPr fontId="3" type="noConversion"/>
  </si>
  <si>
    <r>
      <rPr>
        <b/>
        <sz val="10"/>
        <rFont val="宋体"/>
        <family val="3"/>
        <charset val="134"/>
      </rPr>
      <t>合</t>
    </r>
    <r>
      <rPr>
        <b/>
        <sz val="10"/>
        <rFont val="Arial Narrow"/>
        <family val="2"/>
      </rPr>
      <t xml:space="preserve">    </t>
    </r>
    <r>
      <rPr>
        <b/>
        <sz val="10"/>
        <rFont val="宋体"/>
        <family val="3"/>
        <charset val="134"/>
      </rPr>
      <t>计</t>
    </r>
    <phoneticPr fontId="3" type="noConversion"/>
  </si>
  <si>
    <t>评估基准日：2023年2月10日</t>
  </si>
  <si>
    <t>产权持有单位名称： 青海省汽车运输集团有限公司</t>
  </si>
  <si>
    <t/>
  </si>
  <si>
    <t>青2020德令哈市不动产权第0001000号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</si>
</sst>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_ "/>
    <numFmt numFmtId="178" formatCode="0.00_ "/>
    <numFmt numFmtId="179" formatCode="yy\.mm\.dd"/>
    <numFmt numFmtId="181" formatCode="yy\.mm"/>
    <numFmt numFmtId="182" formatCode="#,##0.00;[Red]\-#,##0.00;&quot;-&quot;??_ ;_ @_ "/>
    <numFmt numFmtId="183" formatCode="#,##0;[Red]\-#,##0;&quot;-&quot;??_ ;_ @_ "/>
    <numFmt numFmtId="184" formatCode="#,##0.00;\-#,##0.00;&quot;-&quot;??_ "/>
    <numFmt numFmtId="186" formatCode="#,##0.00_ ;[Red]\-#,##0.00\ "/>
    <numFmt numFmtId="188" formatCode="_(* #,##0.00_);_(* \(#,##0.00\);_(* &quot;-&quot;??_);_(@_)"/>
    <numFmt numFmtId="189" formatCode="_(&quot;$&quot;* #,##0_);_(&quot;$&quot;* \(#,##0\);_(&quot;$&quot;* &quot;-&quot;??_);_(@_)"/>
    <numFmt numFmtId="190" formatCode="mmm\ dd\,\ yy"/>
    <numFmt numFmtId="191" formatCode="_(&quot;$&quot;* #,##0.0_);_(&quot;$&quot;* \(#,##0.0\);_(&quot;$&quot;* &quot;-&quot;??_);_(@_)"/>
    <numFmt numFmtId="192" formatCode="mm/dd/yy_)"/>
  </numFmts>
  <fonts count="33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黑体"/>
      <family val="3"/>
    </font>
    <font>
      <sz val="9"/>
      <name val="宋体"/>
      <family val="3"/>
      <charset val="134"/>
    </font>
    <font>
      <sz val="9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indexed="8"/>
      <name val="Arial Narrow"/>
      <family val="2"/>
    </font>
    <font>
      <b/>
      <sz val="12"/>
      <color indexed="8"/>
      <name val="宋体"/>
      <family val="3"/>
      <charset val="134"/>
    </font>
    <font>
      <b/>
      <sz val="12"/>
      <name val="Times New Roman"/>
      <family val="1"/>
    </font>
    <font>
      <sz val="12"/>
      <color rgb="FF000000"/>
      <name val="宋体"/>
      <family val="3"/>
      <charset val="134"/>
    </font>
    <font>
      <sz val="12"/>
      <name val="Times New Roman"/>
      <family val="1"/>
    </font>
    <font>
      <u/>
      <sz val="12"/>
      <color indexed="12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18"/>
      <name val="黑体"/>
      <family val="3"/>
    </font>
    <font>
      <b/>
      <sz val="28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 Narrow"/>
      <family val="2"/>
    </font>
    <font>
      <sz val="10"/>
      <name val="Arial"/>
      <family val="2"/>
    </font>
    <font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sz val="10"/>
      <color rgb="FF9C000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006100"/>
      <name val="宋体"/>
      <family val="3"/>
      <charset val="134"/>
    </font>
    <font>
      <sz val="11"/>
      <name val="蹈框"/>
      <family val="2"/>
    </font>
    <font>
      <sz val="11"/>
      <name val="ＭＳ Ｐゴシック"/>
      <family val="2"/>
      <charset val="134"/>
    </font>
    <font>
      <sz val="12"/>
      <name val="바탕체"/>
      <family val="3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188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0" fillId="0" borderId="0"/>
    <xf numFmtId="38" fontId="25" fillId="4" borderId="0" applyNumberFormat="0" applyBorder="0" applyAlignment="0" applyProtection="0"/>
    <xf numFmtId="0" fontId="26" fillId="0" borderId="13" applyNumberFormat="0" applyAlignment="0" applyProtection="0">
      <alignment horizontal="left" vertical="center"/>
    </xf>
    <xf numFmtId="0" fontId="26" fillId="0" borderId="11">
      <alignment horizontal="left" vertical="center"/>
    </xf>
    <xf numFmtId="10" fontId="25" fillId="5" borderId="6" applyNumberFormat="0" applyBorder="0" applyAlignment="0" applyProtection="0"/>
    <xf numFmtId="39" fontId="1" fillId="0" borderId="0"/>
    <xf numFmtId="39" fontId="1" fillId="0" borderId="0"/>
    <xf numFmtId="0" fontId="21" fillId="0" borderId="0"/>
    <xf numFmtId="10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0" fontId="21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/>
  </cellStyleXfs>
  <cellXfs count="176">
    <xf numFmtId="0" fontId="0" fillId="0" borderId="0" xfId="0"/>
    <xf numFmtId="176" fontId="4" fillId="0" borderId="0" xfId="0" applyNumberFormat="1" applyFont="1" applyFill="1" applyAlignment="1" applyProtection="1">
      <alignment horizontal="centerContinuous" vertical="center"/>
      <protection hidden="1"/>
    </xf>
    <xf numFmtId="177" fontId="4" fillId="0" borderId="0" xfId="0" applyNumberFormat="1" applyFont="1" applyFill="1" applyAlignment="1" applyProtection="1">
      <alignment horizontal="centerContinuous" vertical="center"/>
      <protection hidden="1"/>
    </xf>
    <xf numFmtId="176" fontId="4" fillId="0" borderId="0" xfId="0" applyNumberFormat="1" applyFont="1" applyFill="1" applyAlignment="1" applyProtection="1">
      <alignment horizontal="right" vertical="center"/>
      <protection hidden="1"/>
    </xf>
    <xf numFmtId="176" fontId="1" fillId="0" borderId="1" xfId="0" applyNumberFormat="1" applyFont="1" applyFill="1" applyBorder="1" applyAlignment="1" applyProtection="1">
      <alignment vertical="center"/>
      <protection hidden="1"/>
    </xf>
    <xf numFmtId="176" fontId="5" fillId="0" borderId="1" xfId="0" applyNumberFormat="1" applyFont="1" applyFill="1" applyBorder="1" applyAlignment="1" applyProtection="1">
      <alignment vertical="center"/>
      <protection hidden="1"/>
    </xf>
    <xf numFmtId="176" fontId="6" fillId="0" borderId="0" xfId="0" applyNumberFormat="1" applyFont="1" applyFill="1" applyAlignment="1" applyProtection="1">
      <alignment vertical="center"/>
      <protection hidden="1"/>
    </xf>
    <xf numFmtId="176" fontId="7" fillId="0" borderId="0" xfId="0" applyNumberFormat="1" applyFont="1" applyFill="1" applyAlignment="1" applyProtection="1">
      <alignment horizontal="right" vertical="center"/>
      <protection hidden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8" fontId="11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78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0" xfId="0" applyFont="1"/>
    <xf numFmtId="176" fontId="15" fillId="0" borderId="0" xfId="2" applyNumberFormat="1" applyFont="1" applyFill="1" applyAlignment="1" applyProtection="1">
      <protection hidden="1"/>
    </xf>
    <xf numFmtId="176" fontId="4" fillId="0" borderId="0" xfId="0" applyNumberFormat="1" applyFont="1" applyFill="1" applyBorder="1" applyAlignment="1" applyProtection="1">
      <alignment horizontal="center"/>
      <protection hidden="1"/>
    </xf>
    <xf numFmtId="176" fontId="4" fillId="0" borderId="0" xfId="0" applyNumberFormat="1" applyFont="1" applyFill="1" applyBorder="1" applyProtection="1">
      <protection hidden="1"/>
    </xf>
    <xf numFmtId="176" fontId="4" fillId="0" borderId="0" xfId="0" applyNumberFormat="1" applyFont="1" applyFill="1" applyBorder="1" applyProtection="1">
      <protection locked="0"/>
    </xf>
    <xf numFmtId="176" fontId="16" fillId="0" borderId="0" xfId="0" applyNumberFormat="1" applyFont="1" applyFill="1" applyBorder="1" applyProtection="1">
      <protection locked="0"/>
    </xf>
    <xf numFmtId="176" fontId="6" fillId="0" borderId="0" xfId="0" applyNumberFormat="1" applyFont="1" applyFill="1" applyAlignment="1" applyProtection="1">
      <alignment horizontal="centerContinuous" vertical="center"/>
      <protection hidden="1"/>
    </xf>
    <xf numFmtId="176" fontId="6" fillId="0" borderId="0" xfId="0" applyNumberFormat="1" applyFont="1" applyFill="1" applyBorder="1" applyAlignment="1" applyProtection="1">
      <alignment horizontal="centerContinuous" vertical="center"/>
      <protection hidden="1"/>
    </xf>
    <xf numFmtId="176" fontId="6" fillId="0" borderId="0" xfId="0" applyNumberFormat="1" applyFont="1" applyFill="1" applyBorder="1" applyProtection="1">
      <protection locked="0"/>
    </xf>
    <xf numFmtId="176" fontId="6" fillId="0" borderId="1" xfId="0" applyNumberFormat="1" applyFont="1" applyFill="1" applyBorder="1" applyAlignment="1" applyProtection="1">
      <alignment vertical="center"/>
      <protection hidden="1"/>
    </xf>
    <xf numFmtId="176" fontId="6" fillId="0" borderId="0" xfId="0" applyNumberFormat="1" applyFont="1" applyFill="1" applyBorder="1" applyAlignment="1" applyProtection="1">
      <alignment horizontal="center" vertical="center"/>
      <protection hidden="1"/>
    </xf>
    <xf numFmtId="176" fontId="6" fillId="0" borderId="0" xfId="0" applyNumberFormat="1" applyFont="1" applyFill="1" applyBorder="1" applyAlignment="1" applyProtection="1">
      <alignment vertical="center"/>
      <protection hidden="1"/>
    </xf>
    <xf numFmtId="176" fontId="6" fillId="0" borderId="1" xfId="0" applyNumberFormat="1" applyFont="1" applyFill="1" applyBorder="1" applyAlignment="1" applyProtection="1">
      <alignment horizontal="right" vertical="center"/>
      <protection hidden="1"/>
    </xf>
    <xf numFmtId="176" fontId="7" fillId="0" borderId="1" xfId="0" applyNumberFormat="1" applyFont="1" applyFill="1" applyBorder="1" applyAlignment="1" applyProtection="1">
      <alignment horizontal="right" vertical="center"/>
      <protection hidden="1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18" fillId="0" borderId="6" xfId="0" applyNumberFormat="1" applyFont="1" applyFill="1" applyBorder="1" applyAlignment="1" applyProtection="1">
      <alignment horizontal="centerContinuous" vertical="center" wrapText="1"/>
      <protection hidden="1"/>
    </xf>
    <xf numFmtId="176" fontId="19" fillId="0" borderId="6" xfId="0" applyNumberFormat="1" applyFont="1" applyFill="1" applyBorder="1" applyAlignment="1" applyProtection="1">
      <alignment horizontal="centerContinuous" vertical="center" wrapText="1"/>
      <protection hidden="1"/>
    </xf>
    <xf numFmtId="176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8" fillId="0" borderId="6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6" xfId="0" applyNumberFormat="1" applyFont="1" applyFill="1" applyBorder="1" applyAlignment="1" applyProtection="1">
      <alignment vertical="center"/>
      <protection hidden="1"/>
    </xf>
    <xf numFmtId="176" fontId="18" fillId="0" borderId="6" xfId="0" applyNumberFormat="1" applyFont="1" applyFill="1" applyBorder="1" applyAlignment="1" applyProtection="1">
      <alignment vertical="center"/>
      <protection hidden="1"/>
    </xf>
    <xf numFmtId="43" fontId="6" fillId="0" borderId="6" xfId="0" applyNumberFormat="1" applyFont="1" applyFill="1" applyBorder="1" applyAlignment="1" applyProtection="1">
      <alignment vertical="center" shrinkToFit="1"/>
      <protection hidden="1"/>
    </xf>
    <xf numFmtId="43" fontId="6" fillId="0" borderId="6" xfId="0" applyNumberFormat="1" applyFont="1" applyFill="1" applyBorder="1" applyProtection="1">
      <protection hidden="1"/>
    </xf>
    <xf numFmtId="176" fontId="19" fillId="0" borderId="0" xfId="0" applyNumberFormat="1" applyFont="1" applyFill="1" applyBorder="1" applyAlignment="1" applyProtection="1">
      <alignment vertical="center"/>
      <protection locked="0"/>
    </xf>
    <xf numFmtId="176" fontId="6" fillId="0" borderId="6" xfId="0" applyNumberFormat="1" applyFont="1" applyFill="1" applyBorder="1" applyAlignment="1" applyProtection="1">
      <alignment vertical="center"/>
      <protection hidden="1"/>
    </xf>
    <xf numFmtId="176" fontId="7" fillId="0" borderId="6" xfId="2" applyNumberFormat="1" applyFont="1" applyFill="1" applyBorder="1" applyAlignment="1" applyProtection="1">
      <alignment vertical="center"/>
      <protection hidden="1"/>
    </xf>
    <xf numFmtId="176" fontId="6" fillId="0" borderId="6" xfId="2" applyNumberFormat="1" applyFont="1" applyFill="1" applyBorder="1" applyAlignment="1" applyProtection="1">
      <alignment vertical="center"/>
      <protection hidden="1"/>
    </xf>
    <xf numFmtId="49" fontId="19" fillId="0" borderId="6" xfId="0" applyNumberFormat="1" applyFont="1" applyFill="1" applyBorder="1" applyAlignment="1" applyProtection="1">
      <alignment vertical="center"/>
      <protection hidden="1"/>
    </xf>
    <xf numFmtId="0" fontId="19" fillId="0" borderId="7" xfId="2" applyFont="1" applyFill="1" applyBorder="1" applyAlignment="1" applyProtection="1">
      <alignment vertical="center"/>
    </xf>
    <xf numFmtId="43" fontId="19" fillId="0" borderId="6" xfId="0" applyNumberFormat="1" applyFont="1" applyFill="1" applyBorder="1" applyAlignment="1" applyProtection="1">
      <alignment vertical="center" shrinkToFit="1"/>
      <protection hidden="1"/>
    </xf>
    <xf numFmtId="43" fontId="19" fillId="0" borderId="6" xfId="0" applyNumberFormat="1" applyFont="1" applyFill="1" applyBorder="1" applyProtection="1">
      <protection hidden="1"/>
    </xf>
    <xf numFmtId="176" fontId="6" fillId="0" borderId="0" xfId="0" applyNumberFormat="1" applyFont="1" applyFill="1" applyBorder="1" applyAlignment="1" applyProtection="1">
      <alignment horizontal="left"/>
      <protection hidden="1"/>
    </xf>
    <xf numFmtId="176" fontId="6" fillId="0" borderId="0" xfId="0" applyNumberFormat="1" applyFont="1" applyFill="1" applyBorder="1" applyAlignment="1" applyProtection="1">
      <alignment horizontal="center"/>
      <protection hidden="1"/>
    </xf>
    <xf numFmtId="176" fontId="6" fillId="0" borderId="0" xfId="0" applyNumberFormat="1" applyFont="1" applyFill="1" applyBorder="1" applyProtection="1">
      <protection hidden="1"/>
    </xf>
    <xf numFmtId="0" fontId="6" fillId="0" borderId="0" xfId="3" applyFont="1" applyFill="1" applyAlignment="1" applyProtection="1">
      <alignment vertical="center"/>
      <protection hidden="1"/>
    </xf>
    <xf numFmtId="176" fontId="6" fillId="0" borderId="0" xfId="0" applyNumberFormat="1" applyFont="1" applyFill="1" applyBorder="1" applyAlignment="1" applyProtection="1">
      <alignment horizontal="center"/>
      <protection locked="0"/>
    </xf>
    <xf numFmtId="176" fontId="6" fillId="0" borderId="0" xfId="0" applyNumberFormat="1" applyFont="1" applyFill="1" applyBorder="1" applyAlignment="1" applyProtection="1">
      <protection locked="0"/>
    </xf>
    <xf numFmtId="176" fontId="6" fillId="0" borderId="0" xfId="0" applyNumberFormat="1" applyFont="1" applyFill="1" applyBorder="1" applyAlignment="1" applyProtection="1">
      <alignment horizontal="left"/>
      <protection locked="0"/>
    </xf>
    <xf numFmtId="176" fontId="4" fillId="0" borderId="0" xfId="0" applyNumberFormat="1" applyFont="1" applyFill="1" applyBorder="1" applyAlignment="1" applyProtection="1">
      <alignment horizontal="center"/>
      <protection locked="0"/>
    </xf>
    <xf numFmtId="176" fontId="15" fillId="0" borderId="0" xfId="2" applyNumberFormat="1" applyFont="1" applyFill="1" applyAlignment="1" applyProtection="1">
      <alignment vertical="center"/>
      <protection hidden="1"/>
    </xf>
    <xf numFmtId="176" fontId="4" fillId="0" borderId="0" xfId="0" applyNumberFormat="1" applyFont="1" applyFill="1" applyAlignment="1" applyProtection="1">
      <alignment vertical="center"/>
      <protection hidden="1"/>
    </xf>
    <xf numFmtId="176" fontId="4" fillId="0" borderId="0" xfId="0" applyNumberFormat="1" applyFont="1" applyFill="1" applyAlignment="1" applyProtection="1">
      <alignment vertical="center"/>
      <protection locked="0"/>
    </xf>
    <xf numFmtId="176" fontId="16" fillId="0" borderId="0" xfId="0" applyNumberFormat="1" applyFont="1" applyFill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  <protection locked="0"/>
    </xf>
    <xf numFmtId="176" fontId="19" fillId="0" borderId="0" xfId="0" applyNumberFormat="1" applyFont="1" applyFill="1" applyAlignment="1" applyProtection="1">
      <alignment horizontal="center" vertical="center" wrapText="1"/>
      <protection locked="0"/>
    </xf>
    <xf numFmtId="176" fontId="6" fillId="0" borderId="6" xfId="0" quotePrefix="1" applyNumberFormat="1" applyFont="1" applyFill="1" applyBorder="1" applyAlignment="1" applyProtection="1">
      <alignment horizontal="center"/>
      <protection hidden="1"/>
    </xf>
    <xf numFmtId="49" fontId="21" fillId="0" borderId="7" xfId="0" applyNumberFormat="1" applyFont="1" applyFill="1" applyBorder="1" applyAlignment="1">
      <alignment horizontal="left" vertical="center"/>
    </xf>
    <xf numFmtId="43" fontId="6" fillId="0" borderId="6" xfId="0" applyNumberFormat="1" applyFont="1" applyFill="1" applyBorder="1" applyAlignment="1" applyProtection="1">
      <alignment vertical="center"/>
      <protection hidden="1"/>
    </xf>
    <xf numFmtId="49" fontId="7" fillId="0" borderId="7" xfId="0" applyNumberFormat="1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 applyProtection="1">
      <alignment horizontal="center" vertical="center"/>
      <protection hidden="1"/>
    </xf>
    <xf numFmtId="43" fontId="19" fillId="0" borderId="6" xfId="0" applyNumberFormat="1" applyFont="1" applyFill="1" applyBorder="1" applyAlignment="1" applyProtection="1">
      <alignment vertical="center"/>
      <protection hidden="1"/>
    </xf>
    <xf numFmtId="176" fontId="19" fillId="0" borderId="0" xfId="0" applyNumberFormat="1" applyFont="1" applyFill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horizontal="right" vertical="center"/>
      <protection hidden="1"/>
    </xf>
    <xf numFmtId="177" fontId="15" fillId="0" borderId="0" xfId="2" applyNumberFormat="1" applyFont="1" applyFill="1" applyAlignment="1" applyProtection="1">
      <alignment vertical="center"/>
    </xf>
    <xf numFmtId="176" fontId="15" fillId="0" borderId="0" xfId="2" applyNumberFormat="1" applyFont="1" applyFill="1" applyAlignment="1" applyProtection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79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horizontal="center" vertical="center"/>
    </xf>
    <xf numFmtId="176" fontId="1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centerContinuous" vertical="center"/>
    </xf>
    <xf numFmtId="179" fontId="6" fillId="0" borderId="0" xfId="0" applyNumberFormat="1" applyFont="1" applyFill="1" applyAlignment="1">
      <alignment horizontal="centerContinuous" vertical="center"/>
    </xf>
    <xf numFmtId="176" fontId="6" fillId="0" borderId="0" xfId="0" applyNumberFormat="1" applyFont="1" applyFill="1" applyAlignment="1">
      <alignment horizontal="centerContinuous" vertical="center"/>
    </xf>
    <xf numFmtId="177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177" fontId="6" fillId="0" borderId="1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18" fillId="0" borderId="9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Alignment="1">
      <alignment horizontal="center" vertical="center" wrapText="1"/>
    </xf>
    <xf numFmtId="176" fontId="18" fillId="0" borderId="10" xfId="0" applyNumberFormat="1" applyFont="1" applyFill="1" applyBorder="1" applyAlignment="1">
      <alignment horizontal="center" vertical="center"/>
    </xf>
    <xf numFmtId="176" fontId="18" fillId="0" borderId="6" xfId="0" applyNumberFormat="1" applyFont="1" applyFill="1" applyBorder="1" applyAlignment="1">
      <alignment horizontal="center" vertical="center"/>
    </xf>
    <xf numFmtId="177" fontId="18" fillId="0" borderId="6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 applyProtection="1">
      <alignment horizontal="center" vertical="center"/>
      <protection locked="0"/>
    </xf>
    <xf numFmtId="176" fontId="7" fillId="0" borderId="6" xfId="0" applyNumberFormat="1" applyFont="1" applyFill="1" applyBorder="1" applyAlignment="1" applyProtection="1">
      <alignment vertical="center" wrapText="1"/>
      <protection locked="0"/>
    </xf>
    <xf numFmtId="176" fontId="7" fillId="0" borderId="6" xfId="0" applyNumberFormat="1" applyFont="1" applyFill="1" applyBorder="1" applyAlignment="1" applyProtection="1">
      <alignment horizontal="center" vertical="center"/>
      <protection locked="0"/>
    </xf>
    <xf numFmtId="181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Fill="1" applyBorder="1" applyAlignment="1" applyProtection="1">
      <alignment vertical="center"/>
      <protection locked="0"/>
    </xf>
    <xf numFmtId="182" fontId="6" fillId="0" borderId="6" xfId="0" applyNumberFormat="1" applyFont="1" applyFill="1" applyBorder="1" applyAlignment="1" applyProtection="1">
      <alignment vertical="center"/>
      <protection locked="0"/>
    </xf>
    <xf numFmtId="176" fontId="6" fillId="0" borderId="6" xfId="0" applyNumberFormat="1" applyFont="1" applyFill="1" applyBorder="1" applyAlignment="1" applyProtection="1">
      <alignment vertical="center"/>
      <protection locked="0"/>
    </xf>
    <xf numFmtId="183" fontId="6" fillId="0" borderId="6" xfId="0" applyNumberFormat="1" applyFont="1" applyFill="1" applyBorder="1" applyAlignment="1" applyProtection="1">
      <alignment horizontal="center" vertical="center"/>
      <protection locked="0"/>
    </xf>
    <xf numFmtId="184" fontId="6" fillId="0" borderId="6" xfId="0" applyNumberFormat="1" applyFont="1" applyFill="1" applyBorder="1" applyAlignment="1">
      <alignment vertical="center"/>
    </xf>
    <xf numFmtId="182" fontId="6" fillId="0" borderId="6" xfId="0" applyNumberFormat="1" applyFont="1" applyFill="1" applyBorder="1" applyAlignment="1" applyProtection="1">
      <alignment vertical="center" shrinkToFit="1"/>
      <protection locked="0"/>
    </xf>
    <xf numFmtId="176" fontId="6" fillId="0" borderId="6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6" xfId="0" applyNumberFormat="1" applyFont="1" applyFill="1" applyBorder="1" applyAlignment="1" applyProtection="1">
      <alignment vertical="center" shrinkToFit="1"/>
      <protection locked="0"/>
    </xf>
    <xf numFmtId="176" fontId="7" fillId="0" borderId="6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 applyProtection="1">
      <alignment vertical="center" shrinkToFit="1"/>
      <protection locked="0"/>
    </xf>
    <xf numFmtId="176" fontId="6" fillId="0" borderId="6" xfId="0" applyNumberFormat="1" applyFont="1" applyFill="1" applyBorder="1" applyAlignment="1" applyProtection="1">
      <alignment vertical="center" shrinkToFit="1"/>
      <protection locked="0"/>
    </xf>
    <xf numFmtId="176" fontId="19" fillId="0" borderId="6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183" fontId="6" fillId="0" borderId="6" xfId="0" applyNumberFormat="1" applyFont="1" applyFill="1" applyBorder="1" applyAlignment="1" applyProtection="1">
      <alignment vertical="center"/>
      <protection locked="0"/>
    </xf>
    <xf numFmtId="183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183" fontId="6" fillId="0" borderId="6" xfId="0" applyNumberFormat="1" applyFont="1" applyFill="1" applyBorder="1" applyAlignment="1" applyProtection="1">
      <alignment vertical="center" shrinkToFit="1"/>
      <protection locked="0"/>
    </xf>
    <xf numFmtId="182" fontId="19" fillId="0" borderId="6" xfId="0" applyNumberFormat="1" applyFont="1" applyFill="1" applyBorder="1" applyAlignment="1" applyProtection="1">
      <alignment vertical="center" shrinkToFit="1"/>
      <protection locked="0"/>
    </xf>
    <xf numFmtId="186" fontId="19" fillId="0" borderId="6" xfId="0" applyNumberFormat="1" applyFont="1" applyFill="1" applyBorder="1" applyAlignment="1">
      <alignment vertical="center"/>
    </xf>
    <xf numFmtId="182" fontId="19" fillId="0" borderId="6" xfId="0" applyNumberFormat="1" applyFont="1" applyFill="1" applyBorder="1" applyAlignment="1" applyProtection="1">
      <alignment vertical="center"/>
      <protection locked="0"/>
    </xf>
    <xf numFmtId="176" fontId="6" fillId="0" borderId="6" xfId="0" applyNumberFormat="1" applyFont="1" applyFill="1" applyBorder="1" applyAlignment="1">
      <alignment horizontal="centerContinuous" vertical="center"/>
    </xf>
    <xf numFmtId="182" fontId="6" fillId="0" borderId="6" xfId="0" applyNumberFormat="1" applyFont="1" applyFill="1" applyBorder="1" applyAlignment="1">
      <alignment vertical="center"/>
    </xf>
    <xf numFmtId="182" fontId="19" fillId="0" borderId="6" xfId="0" applyNumberFormat="1" applyFont="1" applyFill="1" applyBorder="1" applyAlignment="1">
      <alignment vertical="center" shrinkToFit="1"/>
    </xf>
    <xf numFmtId="182" fontId="6" fillId="0" borderId="6" xfId="0" applyNumberFormat="1" applyFont="1" applyFill="1" applyBorder="1" applyAlignment="1">
      <alignment vertical="center" shrinkToFit="1"/>
    </xf>
    <xf numFmtId="177" fontId="18" fillId="0" borderId="9" xfId="0" applyNumberFormat="1" applyFont="1" applyFill="1" applyBorder="1" applyAlignment="1">
      <alignment horizontal="center" vertical="center" wrapText="1"/>
    </xf>
    <xf numFmtId="176" fontId="18" fillId="0" borderId="9" xfId="0" applyNumberFormat="1" applyFont="1" applyFill="1" applyBorder="1" applyAlignment="1">
      <alignment horizontal="center" vertical="center" wrapText="1"/>
    </xf>
    <xf numFmtId="177" fontId="18" fillId="0" borderId="10" xfId="0" applyNumberFormat="1" applyFont="1" applyFill="1" applyBorder="1" applyAlignment="1">
      <alignment horizontal="center" vertical="center" wrapText="1"/>
    </xf>
    <xf numFmtId="176" fontId="18" fillId="0" borderId="1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 wrapText="1"/>
    </xf>
    <xf numFmtId="177" fontId="6" fillId="0" borderId="6" xfId="0" applyNumberFormat="1" applyFont="1" applyFill="1" applyBorder="1" applyAlignment="1" applyProtection="1">
      <alignment vertical="center"/>
      <protection locked="0"/>
    </xf>
    <xf numFmtId="176" fontId="6" fillId="0" borderId="6" xfId="0" applyNumberFormat="1" applyFont="1" applyFill="1" applyBorder="1" applyAlignment="1" applyProtection="1">
      <alignment vertical="center" wrapText="1"/>
      <protection locked="0"/>
    </xf>
    <xf numFmtId="176" fontId="7" fillId="0" borderId="6" xfId="0" applyNumberFormat="1" applyFont="1" applyFill="1" applyBorder="1" applyAlignment="1" applyProtection="1">
      <alignment vertical="center"/>
      <protection locked="0"/>
    </xf>
    <xf numFmtId="176" fontId="6" fillId="0" borderId="6" xfId="1" applyNumberFormat="1" applyFont="1" applyFill="1" applyBorder="1" applyAlignment="1" applyProtection="1">
      <alignment vertical="center"/>
      <protection locked="0"/>
    </xf>
    <xf numFmtId="178" fontId="6" fillId="0" borderId="6" xfId="0" applyNumberFormat="1" applyFont="1" applyFill="1" applyBorder="1" applyAlignment="1">
      <alignment vertical="center"/>
    </xf>
    <xf numFmtId="176" fontId="19" fillId="0" borderId="7" xfId="0" applyNumberFormat="1" applyFont="1" applyFill="1" applyBorder="1" applyAlignment="1">
      <alignment horizontal="center" vertical="center" wrapText="1"/>
    </xf>
    <xf numFmtId="179" fontId="6" fillId="0" borderId="6" xfId="0" applyNumberFormat="1" applyFont="1" applyFill="1" applyBorder="1" applyAlignment="1">
      <alignment horizontal="centerContinuous" vertical="center"/>
    </xf>
    <xf numFmtId="176" fontId="19" fillId="0" borderId="6" xfId="0" applyNumberFormat="1" applyFont="1" applyFill="1" applyBorder="1" applyAlignment="1">
      <alignment vertical="center"/>
    </xf>
    <xf numFmtId="176" fontId="19" fillId="0" borderId="6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hidden="1"/>
    </xf>
    <xf numFmtId="176" fontId="18" fillId="0" borderId="6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6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8" xfId="0" applyNumberFormat="1" applyFont="1" applyFill="1" applyBorder="1" applyAlignment="1" applyProtection="1">
      <alignment horizontal="center" vertical="center"/>
      <protection hidden="1"/>
    </xf>
    <xf numFmtId="176" fontId="19" fillId="0" borderId="7" xfId="0" applyNumberFormat="1" applyFont="1" applyFill="1" applyBorder="1" applyAlignment="1" applyProtection="1">
      <alignment horizontal="center" vertical="center"/>
      <protection hidden="1"/>
    </xf>
    <xf numFmtId="176" fontId="7" fillId="0" borderId="0" xfId="0" applyNumberFormat="1" applyFont="1" applyFill="1" applyBorder="1" applyAlignment="1" applyProtection="1">
      <alignment horizontal="center"/>
      <protection hidden="1"/>
    </xf>
    <xf numFmtId="176" fontId="19" fillId="0" borderId="8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11" xfId="0" applyNumberFormat="1" applyFont="1" applyFill="1" applyBorder="1" applyAlignment="1" applyProtection="1">
      <alignment horizontal="center" vertical="center" wrapText="1"/>
      <protection hidden="1"/>
    </xf>
    <xf numFmtId="176" fontId="18" fillId="0" borderId="9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10" xfId="0" applyNumberFormat="1" applyFont="1" applyFill="1" applyBorder="1" applyAlignment="1" applyProtection="1">
      <alignment horizontal="center" vertical="center" wrapText="1"/>
      <protection hidden="1"/>
    </xf>
    <xf numFmtId="176" fontId="18" fillId="0" borderId="6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19" fillId="0" borderId="8" xfId="0" applyNumberFormat="1" applyFont="1" applyFill="1" applyBorder="1" applyAlignment="1" applyProtection="1">
      <alignment horizontal="left" vertical="center" shrinkToFit="1"/>
      <protection locked="0"/>
    </xf>
    <xf numFmtId="176" fontId="19" fillId="0" borderId="11" xfId="0" applyNumberFormat="1" applyFont="1" applyFill="1" applyBorder="1" applyAlignment="1" applyProtection="1">
      <alignment horizontal="left" vertical="center" shrinkToFit="1"/>
      <protection locked="0"/>
    </xf>
    <xf numFmtId="176" fontId="19" fillId="0" borderId="7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8" xfId="0" applyNumberFormat="1" applyFont="1" applyFill="1" applyBorder="1" applyAlignment="1" applyProtection="1">
      <alignment horizontal="left" vertical="center"/>
      <protection locked="0"/>
    </xf>
    <xf numFmtId="176" fontId="6" fillId="0" borderId="11" xfId="0" applyNumberFormat="1" applyFont="1" applyFill="1" applyBorder="1" applyAlignment="1" applyProtection="1">
      <alignment horizontal="left" vertical="center"/>
      <protection locked="0"/>
    </xf>
    <xf numFmtId="176" fontId="6" fillId="0" borderId="7" xfId="0" applyNumberFormat="1" applyFont="1" applyFill="1" applyBorder="1" applyAlignment="1" applyProtection="1">
      <alignment horizontal="left" vertical="center"/>
      <protection locked="0"/>
    </xf>
    <xf numFmtId="176" fontId="2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18" fillId="0" borderId="9" xfId="0" applyNumberFormat="1" applyFont="1" applyFill="1" applyBorder="1" applyAlignment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176" fontId="18" fillId="0" borderId="6" xfId="0" applyNumberFormat="1" applyFont="1" applyFill="1" applyBorder="1" applyAlignment="1">
      <alignment horizontal="center" vertical="center"/>
    </xf>
    <xf numFmtId="179" fontId="18" fillId="0" borderId="6" xfId="0" applyNumberFormat="1" applyFont="1" applyFill="1" applyBorder="1" applyAlignment="1">
      <alignment horizontal="center" vertical="center" wrapText="1"/>
    </xf>
    <xf numFmtId="179" fontId="18" fillId="0" borderId="6" xfId="0" applyNumberFormat="1" applyFont="1" applyFill="1" applyBorder="1" applyAlignment="1">
      <alignment horizontal="center" vertical="center"/>
    </xf>
    <xf numFmtId="176" fontId="18" fillId="0" borderId="8" xfId="0" applyNumberFormat="1" applyFont="1" applyFill="1" applyBorder="1" applyAlignment="1">
      <alignment horizontal="center" vertical="center" wrapText="1"/>
    </xf>
    <xf numFmtId="176" fontId="18" fillId="0" borderId="8" xfId="0" applyNumberFormat="1" applyFont="1" applyFill="1" applyBorder="1" applyAlignment="1">
      <alignment horizontal="center" vertical="center"/>
    </xf>
    <xf numFmtId="177" fontId="18" fillId="0" borderId="9" xfId="0" applyNumberFormat="1" applyFont="1" applyFill="1" applyBorder="1" applyAlignment="1">
      <alignment horizontal="center" vertical="center" wrapText="1"/>
    </xf>
    <xf numFmtId="177" fontId="18" fillId="0" borderId="10" xfId="0" applyNumberFormat="1" applyFont="1" applyFill="1" applyBorder="1" applyAlignment="1">
      <alignment horizontal="center" vertical="center" wrapText="1"/>
    </xf>
    <xf numFmtId="176" fontId="19" fillId="0" borderId="8" xfId="0" applyNumberFormat="1" applyFont="1" applyFill="1" applyBorder="1" applyAlignment="1">
      <alignment horizontal="center" vertical="center" wrapText="1"/>
    </xf>
    <xf numFmtId="176" fontId="19" fillId="0" borderId="11" xfId="0" applyNumberFormat="1" applyFont="1" applyFill="1" applyBorder="1" applyAlignment="1">
      <alignment horizontal="center" vertical="center" wrapText="1"/>
    </xf>
    <xf numFmtId="176" fontId="19" fillId="0" borderId="7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</cellXfs>
  <cellStyles count="50">
    <cellStyle name="Grey" xfId="4"/>
    <cellStyle name="Header1" xfId="5"/>
    <cellStyle name="Header2" xfId="6"/>
    <cellStyle name="Input [yellow]" xfId="7"/>
    <cellStyle name="Normal - Style1" xfId="8"/>
    <cellStyle name="Normal - Style1 2" xfId="9"/>
    <cellStyle name="Normal_0105第二套审计报表定稿" xfId="10"/>
    <cellStyle name="Percent [2]" xfId="11"/>
    <cellStyle name="百分比 2" xfId="12"/>
    <cellStyle name="差_VERA" xfId="13"/>
    <cellStyle name="差_VERA 2" xfId="14"/>
    <cellStyle name="常规" xfId="0" builtinId="0"/>
    <cellStyle name="常规 12" xfId="15"/>
    <cellStyle name="常规 12 2" xfId="16"/>
    <cellStyle name="常规 16" xfId="17"/>
    <cellStyle name="常规 16 2" xfId="18"/>
    <cellStyle name="常规 2" xfId="19"/>
    <cellStyle name="常规 2 2" xfId="20"/>
    <cellStyle name="常规 3" xfId="21"/>
    <cellStyle name="常规 3 2" xfId="22"/>
    <cellStyle name="常规 4" xfId="23"/>
    <cellStyle name="常规 4 2" xfId="24"/>
    <cellStyle name="常规 5" xfId="25"/>
    <cellStyle name="常规 8 2" xfId="26"/>
    <cellStyle name="超链接" xfId="2" builtinId="8"/>
    <cellStyle name="超链接 2" xfId="27"/>
    <cellStyle name="好_VERA" xfId="28"/>
    <cellStyle name="好_VERA 2" xfId="29"/>
    <cellStyle name="霓付 [0]_97MBO" xfId="30"/>
    <cellStyle name="霓付_97MBO" xfId="31"/>
    <cellStyle name="烹拳 [0]_97MBO" xfId="32"/>
    <cellStyle name="烹拳_97MBO" xfId="33"/>
    <cellStyle name="普通_ 白土" xfId="34"/>
    <cellStyle name="千分位[0]_ 备 品 备 件" xfId="35"/>
    <cellStyle name="千分位_ 备 品 备 件" xfId="36"/>
    <cellStyle name="千位[0]_GetDateDialog" xfId="37"/>
    <cellStyle name="千位_GetDateDialog" xfId="38"/>
    <cellStyle name="千位分隔" xfId="1" builtinId="3"/>
    <cellStyle name="千位分隔 2" xfId="39"/>
    <cellStyle name="千位分隔 2 2" xfId="40"/>
    <cellStyle name="千位分隔 3" xfId="41"/>
    <cellStyle name="千位分隔 3 2" xfId="42"/>
    <cellStyle name="千位分隔 3 2 2" xfId="43"/>
    <cellStyle name="钎霖_laroux" xfId="44"/>
    <cellStyle name="样式 1" xfId="3"/>
    <cellStyle name="콤마 [0]_BOILER-CO1" xfId="45"/>
    <cellStyle name="콤마_BOILER-CO1" xfId="46"/>
    <cellStyle name="통화 [0]_BOILER-CO1" xfId="47"/>
    <cellStyle name="통화_BOILER-CO1" xfId="48"/>
    <cellStyle name="표준_0N-HANDLING " xfId="49"/>
  </cellStyles>
  <dxfs count="15">
    <dxf>
      <font>
        <color rgb="FFFFFFFF"/>
        <name val="宋体"/>
        <scheme val="non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FFFFFF"/>
        <name val="宋体"/>
        <scheme val="none"/>
      </font>
    </dxf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FF"/>
        <name val="宋体"/>
        <scheme val="none"/>
      </font>
    </dxf>
    <dxf>
      <font>
        <color rgb="FFFFFFFF"/>
        <name val="宋体"/>
        <scheme val="none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lor rgb="FFFFFFFF"/>
        <name val="宋体"/>
        <scheme val="none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24180;/&#22806;&#22260;/&#29579;&#37329;&#24179;/&#38738;&#36816;&#38598;&#22242;/&#21021;&#31295;/&#35780;&#20272;&#26126;&#32454;&#34920;-&#38738;&#36816;&#38598;&#22242;2.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说明"/>
      <sheetName val="索引"/>
      <sheetName val="评估结果汇总表1"/>
      <sheetName val="评估结果汇总表"/>
      <sheetName val="评估结果分类汇总表"/>
      <sheetName val="非流动资产汇总表"/>
      <sheetName val="固定资产汇总表"/>
      <sheetName val="无形资产汇总表"/>
      <sheetName val="房屋建筑物"/>
      <sheetName val="构筑物"/>
      <sheetName val="管道和沟槽"/>
      <sheetName val="机器设备"/>
      <sheetName val="车辆"/>
      <sheetName val="电子设备"/>
      <sheetName val="土地使用权"/>
      <sheetName val="对外担保附表"/>
      <sheetName val="诉讼附表"/>
      <sheetName val="房屋类比法"/>
      <sheetName val="Sheet1"/>
      <sheetName val="Sheet2"/>
    </sheetNames>
    <sheetDataSet>
      <sheetData sheetId="0">
        <row r="3">
          <cell r="C3" t="str">
            <v xml:space="preserve">产权持有单位名称： </v>
          </cell>
          <cell r="E3" t="str">
            <v>青海省汽车运输集团有限公司</v>
          </cell>
        </row>
        <row r="9">
          <cell r="C9" t="str">
            <v>被评估单位填表人：</v>
          </cell>
          <cell r="E9" t="str">
            <v>宋小娇</v>
          </cell>
        </row>
        <row r="10">
          <cell r="C10" t="str">
            <v>2023年2月10日</v>
          </cell>
        </row>
        <row r="11">
          <cell r="C11" t="str">
            <v>填表日期：</v>
          </cell>
          <cell r="M11" t="str">
            <v/>
          </cell>
        </row>
        <row r="13">
          <cell r="M13" t="str">
            <v/>
          </cell>
        </row>
        <row r="27">
          <cell r="C27" t="str">
            <v>评估基准日：2023年2月10日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>
            <v>0</v>
          </cell>
        </row>
      </sheetData>
      <sheetData sheetId="10">
        <row r="31"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</row>
      </sheetData>
      <sheetData sheetId="11"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0</v>
          </cell>
        </row>
      </sheetData>
      <sheetData sheetId="12">
        <row r="32"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</sheetData>
      <sheetData sheetId="13">
        <row r="32"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R32">
            <v>0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E17" sqref="E17"/>
    </sheetView>
  </sheetViews>
  <sheetFormatPr defaultRowHeight="14.25"/>
  <cols>
    <col min="1" max="1" width="42" customWidth="1"/>
    <col min="2" max="2" width="34.75" customWidth="1"/>
    <col min="3" max="3" width="28" customWidth="1"/>
    <col min="4" max="4" width="18.25" customWidth="1"/>
  </cols>
  <sheetData>
    <row r="1" spans="1:4" ht="22.5">
      <c r="A1" s="138" t="s">
        <v>0</v>
      </c>
      <c r="B1" s="138"/>
      <c r="C1" s="138"/>
      <c r="D1" s="138"/>
    </row>
    <row r="2" spans="1:4" ht="15.75" customHeight="1">
      <c r="A2" s="139" t="s">
        <v>1</v>
      </c>
      <c r="B2" s="139"/>
      <c r="C2" s="139"/>
      <c r="D2" s="139"/>
    </row>
    <row r="3" spans="1:4">
      <c r="A3" s="1"/>
      <c r="B3" s="2"/>
      <c r="C3" s="1"/>
      <c r="D3" s="3" t="s">
        <v>2</v>
      </c>
    </row>
    <row r="4" spans="1:4" ht="16.5" thickBot="1">
      <c r="A4" s="4" t="s">
        <v>3</v>
      </c>
      <c r="B4" s="5"/>
      <c r="C4" s="6"/>
      <c r="D4" s="7" t="s">
        <v>4</v>
      </c>
    </row>
    <row r="5" spans="1:4" ht="27.95" customHeight="1" thickBot="1">
      <c r="A5" s="8" t="s">
        <v>5</v>
      </c>
      <c r="B5" s="9" t="s">
        <v>6</v>
      </c>
      <c r="C5" s="9" t="s">
        <v>7</v>
      </c>
      <c r="D5" s="9" t="s">
        <v>8</v>
      </c>
    </row>
    <row r="6" spans="1:4" ht="27.95" customHeight="1" thickBot="1">
      <c r="A6" s="10" t="s">
        <v>9</v>
      </c>
      <c r="B6" s="11">
        <v>9098.4500000000007</v>
      </c>
      <c r="C6" s="12">
        <v>1569.57</v>
      </c>
      <c r="D6" s="13"/>
    </row>
    <row r="7" spans="1:4" ht="27.95" customHeight="1" thickBot="1">
      <c r="A7" s="14" t="s">
        <v>10</v>
      </c>
      <c r="B7" s="15">
        <v>9098.4500000000007</v>
      </c>
      <c r="C7" s="16">
        <v>1569.57</v>
      </c>
      <c r="D7" s="17"/>
    </row>
    <row r="8" spans="1:4" ht="27.95" customHeight="1" thickBot="1">
      <c r="A8" s="10" t="s">
        <v>11</v>
      </c>
      <c r="B8" s="11">
        <v>472240.4</v>
      </c>
      <c r="C8" s="11">
        <v>1089.93</v>
      </c>
      <c r="D8" s="17"/>
    </row>
    <row r="9" spans="1:4" ht="27.95" customHeight="1" thickBot="1">
      <c r="A9" s="14" t="s">
        <v>12</v>
      </c>
      <c r="B9" s="15">
        <v>472240.4</v>
      </c>
      <c r="C9" s="15">
        <v>1089.93</v>
      </c>
      <c r="D9" s="18"/>
    </row>
    <row r="10" spans="1:4" ht="27.95" customHeight="1" thickBot="1">
      <c r="A10" s="10" t="s">
        <v>13</v>
      </c>
      <c r="B10" s="13"/>
      <c r="C10" s="12">
        <v>2659.5</v>
      </c>
      <c r="D10" s="13"/>
    </row>
    <row r="11" spans="1:4" ht="36.950000000000003" customHeight="1">
      <c r="A11" s="19" t="s">
        <v>14</v>
      </c>
      <c r="B11" s="20"/>
      <c r="C11" s="20"/>
      <c r="D11" s="20"/>
    </row>
  </sheetData>
  <mergeCells count="2">
    <mergeCell ref="A1:D1"/>
    <mergeCell ref="A2:D2"/>
  </mergeCells>
  <phoneticPr fontId="3" type="noConversion"/>
  <pageMargins left="0.7" right="0.7" top="1.9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90" workbookViewId="0">
      <selection activeCell="A8" sqref="A8"/>
    </sheetView>
  </sheetViews>
  <sheetFormatPr defaultRowHeight="15" customHeight="1"/>
  <cols>
    <col min="1" max="1" width="6.75" style="55" customWidth="1"/>
    <col min="2" max="2" width="13.625" style="55" customWidth="1"/>
    <col min="3" max="4" width="14.375" style="58" customWidth="1"/>
    <col min="5" max="6" width="11.25" style="58" hidden="1" customWidth="1"/>
    <col min="7" max="9" width="14.375" style="58" customWidth="1"/>
    <col min="10" max="10" width="14.375" style="24" customWidth="1"/>
    <col min="11" max="12" width="8.75" style="24" customWidth="1"/>
    <col min="13" max="16384" width="9" style="24"/>
  </cols>
  <sheetData>
    <row r="1" spans="1:12" ht="11.25" customHeight="1">
      <c r="A1" s="21" t="s">
        <v>15</v>
      </c>
      <c r="B1" s="21" t="s">
        <v>16</v>
      </c>
      <c r="C1" s="22"/>
      <c r="D1" s="22"/>
      <c r="E1" s="22"/>
      <c r="F1" s="22"/>
      <c r="G1" s="22"/>
      <c r="H1" s="22"/>
      <c r="I1" s="22"/>
      <c r="J1" s="23"/>
      <c r="K1" s="23"/>
      <c r="L1" s="23"/>
    </row>
    <row r="2" spans="1:12" s="25" customFormat="1" ht="30" customHeight="1">
      <c r="A2" s="138" t="s">
        <v>17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s="28" customFormat="1" ht="18" customHeight="1">
      <c r="A3" s="26" t="str">
        <f>[1]说明!C27</f>
        <v>评估基准日：2023年2月10日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s="28" customFormat="1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7" t="s">
        <v>18</v>
      </c>
    </row>
    <row r="5" spans="1:12" s="34" customFormat="1" ht="12" customHeight="1">
      <c r="A5" s="29" t="str">
        <f>[1]说明!C3&amp;[1]说明!E3</f>
        <v>产权持有单位名称： 青海省汽车运输集团有限公司</v>
      </c>
      <c r="B5" s="29"/>
      <c r="C5" s="29"/>
      <c r="D5" s="29"/>
      <c r="E5" s="29"/>
      <c r="F5" s="29"/>
      <c r="G5" s="29"/>
      <c r="H5" s="30"/>
      <c r="I5" s="31"/>
      <c r="J5" s="32"/>
      <c r="K5" s="32"/>
      <c r="L5" s="33" t="s">
        <v>19</v>
      </c>
    </row>
    <row r="6" spans="1:12" s="37" customFormat="1" ht="15" customHeight="1">
      <c r="A6" s="140" t="s">
        <v>20</v>
      </c>
      <c r="B6" s="140" t="s">
        <v>21</v>
      </c>
      <c r="C6" s="35" t="s">
        <v>22</v>
      </c>
      <c r="D6" s="36"/>
      <c r="E6" s="35" t="s">
        <v>23</v>
      </c>
      <c r="F6" s="36"/>
      <c r="G6" s="35" t="s">
        <v>24</v>
      </c>
      <c r="H6" s="36"/>
      <c r="I6" s="35" t="s">
        <v>25</v>
      </c>
      <c r="J6" s="36"/>
      <c r="K6" s="35" t="s">
        <v>26</v>
      </c>
      <c r="L6" s="36"/>
    </row>
    <row r="7" spans="1:12" s="37" customFormat="1" ht="15" customHeight="1">
      <c r="A7" s="141"/>
      <c r="B7" s="141"/>
      <c r="C7" s="38" t="s">
        <v>27</v>
      </c>
      <c r="D7" s="38" t="s">
        <v>28</v>
      </c>
      <c r="E7" s="38" t="s">
        <v>27</v>
      </c>
      <c r="F7" s="38" t="s">
        <v>28</v>
      </c>
      <c r="G7" s="38" t="s">
        <v>29</v>
      </c>
      <c r="H7" s="38" t="s">
        <v>30</v>
      </c>
      <c r="I7" s="38" t="s">
        <v>29</v>
      </c>
      <c r="J7" s="38" t="s">
        <v>30</v>
      </c>
      <c r="K7" s="38" t="s">
        <v>27</v>
      </c>
      <c r="L7" s="38" t="s">
        <v>28</v>
      </c>
    </row>
    <row r="8" spans="1:12" s="43" customFormat="1" ht="15" customHeight="1">
      <c r="A8" s="39" t="s">
        <v>31</v>
      </c>
      <c r="B8" s="40" t="s">
        <v>32</v>
      </c>
      <c r="C8" s="41">
        <f t="shared" ref="C8:H8" si="0">SUM(C9:C12)</f>
        <v>0</v>
      </c>
      <c r="D8" s="41">
        <f t="shared" si="0"/>
        <v>0</v>
      </c>
      <c r="E8" s="41">
        <f t="shared" si="0"/>
        <v>0</v>
      </c>
      <c r="F8" s="41">
        <f t="shared" si="0"/>
        <v>0</v>
      </c>
      <c r="G8" s="41">
        <f t="shared" si="0"/>
        <v>25315700</v>
      </c>
      <c r="H8" s="41">
        <f t="shared" si="0"/>
        <v>15695700</v>
      </c>
      <c r="I8" s="42">
        <f t="shared" ref="I8:J12" si="1">IF(OR(AND($C8=0,$G8=0),$G$28=0),"",G8-C8)</f>
        <v>25315700</v>
      </c>
      <c r="J8" s="42">
        <f t="shared" si="1"/>
        <v>15695700</v>
      </c>
      <c r="K8" s="42" t="str">
        <f t="shared" ref="K8:L11" si="2">IF(ISERROR(I8/C8),"",I8/ABS(C8)*100)</f>
        <v/>
      </c>
      <c r="L8" s="42" t="str">
        <f t="shared" si="2"/>
        <v/>
      </c>
    </row>
    <row r="9" spans="1:12" s="34" customFormat="1" ht="15" customHeight="1">
      <c r="A9" s="44" t="s">
        <v>33</v>
      </c>
      <c r="B9" s="45" t="s">
        <v>34</v>
      </c>
      <c r="C9" s="41">
        <f>IF(ISERROR(房屋建筑物!K29),0,房屋建筑物!K29)</f>
        <v>0</v>
      </c>
      <c r="D9" s="41">
        <f>IF(ISERROR(房屋建筑物!L29),0,房屋建筑物!L29)</f>
        <v>0</v>
      </c>
      <c r="E9" s="42">
        <f>IF(ISERROR(房屋建筑物!M29),0,房屋建筑物!M29)</f>
        <v>0</v>
      </c>
      <c r="F9" s="42">
        <f>IF(ISERROR(房屋建筑物!N29),0,房屋建筑物!N29)</f>
        <v>0</v>
      </c>
      <c r="G9" s="42">
        <f>IF(ISERROR(房屋建筑物!O29),0,房屋建筑物!O29)</f>
        <v>25315700</v>
      </c>
      <c r="H9" s="42">
        <f>IF(ISERROR(房屋建筑物!Q29),0,房屋建筑物!Q29)</f>
        <v>15695700</v>
      </c>
      <c r="I9" s="42">
        <f t="shared" si="1"/>
        <v>25315700</v>
      </c>
      <c r="J9" s="42">
        <f t="shared" si="1"/>
        <v>15695700</v>
      </c>
      <c r="K9" s="42" t="str">
        <f t="shared" si="2"/>
        <v/>
      </c>
      <c r="L9" s="42" t="str">
        <f t="shared" si="2"/>
        <v/>
      </c>
    </row>
    <row r="10" spans="1:12" s="34" customFormat="1" ht="15" customHeight="1">
      <c r="A10" s="44" t="s">
        <v>35</v>
      </c>
      <c r="B10" s="45" t="s">
        <v>36</v>
      </c>
      <c r="C10" s="41">
        <f>IF(ISERROR([1]构筑物!J32),0,[1]构筑物!J32)</f>
        <v>0</v>
      </c>
      <c r="D10" s="41">
        <f>IF(ISERROR([1]构筑物!K32),0,[1]构筑物!K32)</f>
        <v>0</v>
      </c>
      <c r="E10" s="42">
        <f>IF(ISERROR([1]构筑物!L32),0,[1]构筑物!L32)</f>
        <v>0</v>
      </c>
      <c r="F10" s="42">
        <f>IF(ISERROR([1]构筑物!M32),0,[1]构筑物!M32)</f>
        <v>0</v>
      </c>
      <c r="G10" s="42">
        <f>IF(ISERROR([1]构筑物!N32),0,[1]构筑物!N32)</f>
        <v>0</v>
      </c>
      <c r="H10" s="42">
        <f>IF(ISERROR([1]构筑物!P32),0,[1]构筑物!P32)</f>
        <v>0</v>
      </c>
      <c r="I10" s="42" t="str">
        <f t="shared" si="1"/>
        <v/>
      </c>
      <c r="J10" s="42" t="str">
        <f t="shared" si="1"/>
        <v/>
      </c>
      <c r="K10" s="42" t="str">
        <f t="shared" si="2"/>
        <v/>
      </c>
      <c r="L10" s="42" t="str">
        <f t="shared" si="2"/>
        <v/>
      </c>
    </row>
    <row r="11" spans="1:12" s="34" customFormat="1" ht="15" customHeight="1">
      <c r="A11" s="44" t="s">
        <v>37</v>
      </c>
      <c r="B11" s="45" t="s">
        <v>38</v>
      </c>
      <c r="C11" s="41">
        <f>IF(ISERROR([1]管道和沟槽!J31),0,[1]管道和沟槽!J31)</f>
        <v>0</v>
      </c>
      <c r="D11" s="41">
        <f>IF(ISERROR([1]管道和沟槽!K31),0,[1]管道和沟槽!K31)</f>
        <v>0</v>
      </c>
      <c r="E11" s="42">
        <f>IF(ISERROR([1]管道和沟槽!L31),0,[1]管道和沟槽!L31)</f>
        <v>0</v>
      </c>
      <c r="F11" s="42">
        <f>IF(ISERROR([1]管道和沟槽!M31),0,[1]管道和沟槽!M31)</f>
        <v>0</v>
      </c>
      <c r="G11" s="42">
        <f>IF(ISERROR([1]管道和沟槽!N31),0,[1]管道和沟槽!N31)</f>
        <v>0</v>
      </c>
      <c r="H11" s="42">
        <f>IF(ISERROR([1]管道和沟槽!P31),0,[1]管道和沟槽!P31)</f>
        <v>0</v>
      </c>
      <c r="I11" s="42" t="str">
        <f t="shared" si="1"/>
        <v/>
      </c>
      <c r="J11" s="42" t="str">
        <f t="shared" si="1"/>
        <v/>
      </c>
      <c r="K11" s="42" t="str">
        <f t="shared" si="2"/>
        <v/>
      </c>
      <c r="L11" s="42" t="str">
        <f t="shared" si="2"/>
        <v/>
      </c>
    </row>
    <row r="12" spans="1:12" s="34" customFormat="1" ht="15" customHeight="1">
      <c r="A12" s="44" t="s">
        <v>39</v>
      </c>
      <c r="B12" s="45" t="s">
        <v>40</v>
      </c>
      <c r="C12" s="41">
        <f>IF(ISERROR(#REF!),0,#REF!)</f>
        <v>0</v>
      </c>
      <c r="D12" s="41">
        <f>IF(ISERROR(#REF!),0,#REF!)</f>
        <v>0</v>
      </c>
      <c r="E12" s="41">
        <f>IF(ISERROR(#REF!),0,#REF!)</f>
        <v>0</v>
      </c>
      <c r="F12" s="41">
        <f>IF(ISERROR(#REF!),0,#REF!)</f>
        <v>0</v>
      </c>
      <c r="G12" s="41">
        <f>IF(ISERROR(#REF!),0,#REF!)</f>
        <v>0</v>
      </c>
      <c r="H12" s="41">
        <f>IF(ISERROR(#REF!),0,#REF!)</f>
        <v>0</v>
      </c>
      <c r="I12" s="42" t="str">
        <f t="shared" si="1"/>
        <v/>
      </c>
      <c r="J12" s="42" t="str">
        <f t="shared" si="1"/>
        <v/>
      </c>
      <c r="K12" s="42" t="str">
        <f>IF(ISERROR(I12/C12),"",I12/ABS(C12)*100)</f>
        <v/>
      </c>
      <c r="L12" s="42" t="str">
        <f>IF(ISERROR(J12/D12),"",J12/ABS(D12)*100)</f>
        <v/>
      </c>
    </row>
    <row r="13" spans="1:12" s="34" customFormat="1" ht="15" customHeight="1">
      <c r="A13" s="44"/>
      <c r="B13" s="46"/>
      <c r="C13" s="41"/>
      <c r="D13" s="41"/>
      <c r="E13" s="42"/>
      <c r="F13" s="42"/>
      <c r="G13" s="42"/>
      <c r="H13" s="42"/>
      <c r="I13" s="42"/>
      <c r="J13" s="42"/>
      <c r="K13" s="42"/>
      <c r="L13" s="42"/>
    </row>
    <row r="14" spans="1:12" s="43" customFormat="1" ht="15" customHeight="1">
      <c r="A14" s="39" t="s">
        <v>41</v>
      </c>
      <c r="B14" s="40" t="s">
        <v>42</v>
      </c>
      <c r="C14" s="41">
        <f t="shared" ref="C14:H14" si="3">SUM(C15:C17)</f>
        <v>0</v>
      </c>
      <c r="D14" s="41">
        <f t="shared" si="3"/>
        <v>0</v>
      </c>
      <c r="E14" s="42">
        <f t="shared" si="3"/>
        <v>0</v>
      </c>
      <c r="F14" s="42">
        <f t="shared" si="3"/>
        <v>0</v>
      </c>
      <c r="G14" s="42">
        <f t="shared" si="3"/>
        <v>0</v>
      </c>
      <c r="H14" s="42">
        <f t="shared" si="3"/>
        <v>0</v>
      </c>
      <c r="I14" s="42" t="str">
        <f t="shared" ref="I14:J17" si="4">IF(OR(AND($C14=0,$G14=0),$G$28=0),"",G14-C14)</f>
        <v/>
      </c>
      <c r="J14" s="42" t="str">
        <f t="shared" si="4"/>
        <v/>
      </c>
      <c r="K14" s="42" t="str">
        <f t="shared" ref="K14:L17" si="5">IF(ISERROR(I14/C14),"",I14/ABS(C14)*100)</f>
        <v/>
      </c>
      <c r="L14" s="42" t="str">
        <f t="shared" si="5"/>
        <v/>
      </c>
    </row>
    <row r="15" spans="1:12" s="34" customFormat="1" ht="15" customHeight="1">
      <c r="A15" s="44" t="s">
        <v>43</v>
      </c>
      <c r="B15" s="45" t="s">
        <v>44</v>
      </c>
      <c r="C15" s="41">
        <f>IF(ISERROR([1]机器设备!M32),0,[1]机器设备!M32)</f>
        <v>0</v>
      </c>
      <c r="D15" s="41">
        <f>IF(ISERROR([1]机器设备!N32),0,[1]机器设备!N32)</f>
        <v>0</v>
      </c>
      <c r="E15" s="42">
        <f>IF(ISERROR([1]机器设备!O32),0,[1]机器设备!O32)</f>
        <v>0</v>
      </c>
      <c r="F15" s="42">
        <f>IF(ISERROR([1]机器设备!P32),0,[1]机器设备!P32)</f>
        <v>0</v>
      </c>
      <c r="G15" s="42">
        <f>IF(ISERROR([1]机器设备!Q32),0,[1]机器设备!Q32)</f>
        <v>0</v>
      </c>
      <c r="H15" s="42">
        <f>IF(ISERROR([1]机器设备!S32),0,[1]机器设备!S32)</f>
        <v>0</v>
      </c>
      <c r="I15" s="42" t="str">
        <f t="shared" si="4"/>
        <v/>
      </c>
      <c r="J15" s="42" t="str">
        <f t="shared" si="4"/>
        <v/>
      </c>
      <c r="K15" s="42" t="str">
        <f t="shared" si="5"/>
        <v/>
      </c>
      <c r="L15" s="42" t="str">
        <f t="shared" si="5"/>
        <v/>
      </c>
    </row>
    <row r="16" spans="1:12" s="34" customFormat="1" ht="15" customHeight="1">
      <c r="A16" s="44" t="s">
        <v>45</v>
      </c>
      <c r="B16" s="45" t="s">
        <v>46</v>
      </c>
      <c r="C16" s="41">
        <f>IF(ISERROR([1]车辆!K32),0,[1]车辆!K32)</f>
        <v>0</v>
      </c>
      <c r="D16" s="41">
        <f>IF(ISERROR([1]车辆!L32),0,[1]车辆!L32)</f>
        <v>0</v>
      </c>
      <c r="E16" s="42">
        <f>IF(ISERROR([1]车辆!M32),0,[1]车辆!M32)</f>
        <v>0</v>
      </c>
      <c r="F16" s="42">
        <f>IF(ISERROR([1]车辆!N32),0,[1]车辆!N32)</f>
        <v>0</v>
      </c>
      <c r="G16" s="42">
        <f>IF(ISERROR([1]车辆!O32),0,[1]车辆!O32)</f>
        <v>0</v>
      </c>
      <c r="H16" s="42">
        <f>IF(ISERROR([1]车辆!Q32),0,[1]车辆!Q32)</f>
        <v>0</v>
      </c>
      <c r="I16" s="42" t="str">
        <f t="shared" si="4"/>
        <v/>
      </c>
      <c r="J16" s="42" t="str">
        <f t="shared" si="4"/>
        <v/>
      </c>
      <c r="K16" s="42" t="str">
        <f t="shared" si="5"/>
        <v/>
      </c>
      <c r="L16" s="42" t="str">
        <f t="shared" si="5"/>
        <v/>
      </c>
    </row>
    <row r="17" spans="1:12" s="34" customFormat="1" ht="15" customHeight="1">
      <c r="A17" s="44" t="s">
        <v>47</v>
      </c>
      <c r="B17" s="45" t="s">
        <v>48</v>
      </c>
      <c r="C17" s="41">
        <f>IF(ISERROR([1]电子设备!L32),0,[1]电子设备!L32)</f>
        <v>0</v>
      </c>
      <c r="D17" s="41">
        <f>IF(ISERROR([1]电子设备!M32),0,[1]电子设备!M32)</f>
        <v>0</v>
      </c>
      <c r="E17" s="42">
        <f>IF(ISERROR([1]电子设备!N32),0,[1]电子设备!N32)</f>
        <v>0</v>
      </c>
      <c r="F17" s="42">
        <f>IF(ISERROR([1]电子设备!O32),0,[1]电子设备!O32)</f>
        <v>0</v>
      </c>
      <c r="G17" s="42">
        <f>IF(ISERROR([1]电子设备!P32),0,[1]电子设备!P32)</f>
        <v>0</v>
      </c>
      <c r="H17" s="42">
        <f>IF(ISERROR([1]电子设备!R32),0,[1]电子设备!R32)</f>
        <v>0</v>
      </c>
      <c r="I17" s="42" t="str">
        <f t="shared" si="4"/>
        <v/>
      </c>
      <c r="J17" s="42" t="str">
        <f t="shared" si="4"/>
        <v/>
      </c>
      <c r="K17" s="42" t="str">
        <f t="shared" si="5"/>
        <v/>
      </c>
      <c r="L17" s="42" t="str">
        <f t="shared" si="5"/>
        <v/>
      </c>
    </row>
    <row r="18" spans="1:12" s="34" customFormat="1" ht="15" customHeight="1">
      <c r="A18" s="44"/>
      <c r="B18" s="46"/>
      <c r="C18" s="41"/>
      <c r="D18" s="41"/>
      <c r="E18" s="41"/>
      <c r="F18" s="41"/>
      <c r="G18" s="41"/>
      <c r="H18" s="41"/>
      <c r="I18" s="42"/>
      <c r="J18" s="42"/>
      <c r="K18" s="42"/>
      <c r="L18" s="42"/>
    </row>
    <row r="19" spans="1:12" s="34" customFormat="1" ht="15" customHeight="1">
      <c r="A19" s="47" t="s">
        <v>49</v>
      </c>
      <c r="B19" s="48" t="s">
        <v>50</v>
      </c>
      <c r="C19" s="41"/>
      <c r="D19" s="41">
        <f>IF(ISERROR(#REF!),0,#REF!)</f>
        <v>0</v>
      </c>
      <c r="E19" s="41"/>
      <c r="F19" s="41">
        <f>IF(ISERROR(#REF!),0,#REF!)</f>
        <v>0</v>
      </c>
      <c r="G19" s="41"/>
      <c r="H19" s="41">
        <f>IF(ISERROR(#REF!),0,#REF!)</f>
        <v>0</v>
      </c>
      <c r="I19" s="42" t="str">
        <f>IF(OR(AND($C19=0,$G19=0),$G$28=0),"",G19-C19)</f>
        <v/>
      </c>
      <c r="J19" s="42" t="str">
        <f>IF(OR(AND($C19=0,$G19=0),$G$28=0),"",H19-D19)</f>
        <v/>
      </c>
      <c r="K19" s="42" t="str">
        <f>IF(ISERROR(I19/C19),"",I19/ABS(C19)*100)</f>
        <v/>
      </c>
      <c r="L19" s="42" t="str">
        <f>IF(ISERROR(J19/D19),"",J19/ABS(D19)*100)</f>
        <v/>
      </c>
    </row>
    <row r="20" spans="1:12" s="34" customFormat="1" ht="15" customHeight="1">
      <c r="A20" s="44"/>
      <c r="B20" s="44"/>
      <c r="C20" s="41"/>
      <c r="D20" s="41"/>
      <c r="E20" s="41"/>
      <c r="F20" s="41"/>
      <c r="G20" s="41"/>
      <c r="H20" s="41"/>
      <c r="I20" s="42"/>
      <c r="J20" s="42"/>
      <c r="K20" s="42"/>
      <c r="L20" s="42"/>
    </row>
    <row r="21" spans="1:12" s="34" customFormat="1" ht="15" customHeight="1">
      <c r="A21" s="44"/>
      <c r="B21" s="39"/>
      <c r="C21" s="41"/>
      <c r="D21" s="41"/>
      <c r="E21" s="41"/>
      <c r="F21" s="41"/>
      <c r="G21" s="41"/>
      <c r="H21" s="41"/>
      <c r="I21" s="42"/>
      <c r="J21" s="42"/>
      <c r="K21" s="42"/>
      <c r="L21" s="42"/>
    </row>
    <row r="22" spans="1:12" s="34" customFormat="1" ht="15" customHeight="1">
      <c r="A22" s="44"/>
      <c r="B22" s="46"/>
      <c r="C22" s="41"/>
      <c r="D22" s="41"/>
      <c r="E22" s="41"/>
      <c r="F22" s="41"/>
      <c r="G22" s="41"/>
      <c r="H22" s="41"/>
      <c r="I22" s="42"/>
      <c r="J22" s="42"/>
      <c r="K22" s="42"/>
      <c r="L22" s="42"/>
    </row>
    <row r="23" spans="1:12" s="34" customFormat="1" ht="15" customHeight="1">
      <c r="A23" s="44"/>
      <c r="B23" s="44"/>
      <c r="C23" s="41"/>
      <c r="D23" s="41"/>
      <c r="E23" s="41"/>
      <c r="F23" s="41"/>
      <c r="G23" s="41"/>
      <c r="H23" s="41"/>
      <c r="I23" s="42"/>
      <c r="J23" s="42"/>
      <c r="K23" s="42"/>
      <c r="L23" s="42"/>
    </row>
    <row r="24" spans="1:12" s="34" customFormat="1" ht="15" customHeight="1">
      <c r="A24" s="44"/>
      <c r="B24" s="39"/>
      <c r="C24" s="41"/>
      <c r="D24" s="41"/>
      <c r="E24" s="41"/>
      <c r="F24" s="41"/>
      <c r="G24" s="41"/>
      <c r="H24" s="41"/>
      <c r="I24" s="42"/>
      <c r="J24" s="42"/>
      <c r="K24" s="42"/>
      <c r="L24" s="42"/>
    </row>
    <row r="25" spans="1:12" s="34" customFormat="1" ht="15" customHeight="1">
      <c r="A25" s="44"/>
      <c r="B25" s="39"/>
      <c r="C25" s="41"/>
      <c r="D25" s="41"/>
      <c r="E25" s="41"/>
      <c r="F25" s="41"/>
      <c r="G25" s="41"/>
      <c r="H25" s="41"/>
      <c r="I25" s="42"/>
      <c r="J25" s="42"/>
      <c r="K25" s="42"/>
      <c r="L25" s="42"/>
    </row>
    <row r="26" spans="1:12" s="34" customFormat="1" ht="15" customHeight="1">
      <c r="A26" s="44"/>
      <c r="B26" s="44"/>
      <c r="C26" s="41"/>
      <c r="D26" s="41"/>
      <c r="E26" s="41"/>
      <c r="F26" s="41"/>
      <c r="G26" s="41"/>
      <c r="H26" s="41"/>
      <c r="I26" s="42"/>
      <c r="J26" s="42"/>
      <c r="K26" s="42"/>
      <c r="L26" s="42"/>
    </row>
    <row r="27" spans="1:12" s="34" customFormat="1" ht="15" customHeight="1">
      <c r="A27" s="44"/>
      <c r="B27" s="39"/>
      <c r="C27" s="41"/>
      <c r="D27" s="41"/>
      <c r="E27" s="41"/>
      <c r="F27" s="41"/>
      <c r="G27" s="41"/>
      <c r="H27" s="41"/>
      <c r="I27" s="42"/>
      <c r="J27" s="42"/>
      <c r="K27" s="42"/>
      <c r="L27" s="42"/>
    </row>
    <row r="28" spans="1:12" s="43" customFormat="1" ht="15" customHeight="1">
      <c r="A28" s="142" t="s">
        <v>51</v>
      </c>
      <c r="B28" s="143"/>
      <c r="C28" s="49">
        <f t="shared" ref="C28:H28" si="6">C8+C14+C19</f>
        <v>0</v>
      </c>
      <c r="D28" s="49">
        <f t="shared" si="6"/>
        <v>0</v>
      </c>
      <c r="E28" s="49">
        <f t="shared" si="6"/>
        <v>0</v>
      </c>
      <c r="F28" s="49">
        <f t="shared" si="6"/>
        <v>0</v>
      </c>
      <c r="G28" s="41">
        <f t="shared" si="6"/>
        <v>25315700</v>
      </c>
      <c r="H28" s="41">
        <f t="shared" si="6"/>
        <v>15695700</v>
      </c>
      <c r="I28" s="50">
        <f>IF(OR(AND($C28=0,$G28=0),$G$28=0),"",G28-C28)</f>
        <v>25315700</v>
      </c>
      <c r="J28" s="50">
        <f>IF(OR(AND($C28=0,$G28=0),$G$28=0),"",H28-D28)</f>
        <v>15695700</v>
      </c>
      <c r="K28" s="50" t="str">
        <f>IF(ISERROR(I28/C28),"",I28/ABS(C28)*100)</f>
        <v/>
      </c>
      <c r="L28" s="50" t="str">
        <f>IF(ISERROR(J28/D28),"",J28/ABS(D28)*100)</f>
        <v/>
      </c>
    </row>
    <row r="29" spans="1:12" s="28" customFormat="1" ht="8.25" customHeight="1">
      <c r="A29" s="51"/>
      <c r="B29" s="51"/>
      <c r="C29" s="52"/>
      <c r="D29" s="52"/>
      <c r="E29" s="52"/>
      <c r="F29" s="52"/>
      <c r="G29" s="52"/>
      <c r="H29" s="52"/>
      <c r="I29" s="52"/>
      <c r="J29" s="53"/>
      <c r="K29" s="52"/>
      <c r="L29" s="53"/>
    </row>
    <row r="30" spans="1:12" s="28" customFormat="1" ht="15" customHeight="1">
      <c r="A30" s="54" t="str">
        <f>"  "&amp;[1]说明!C9&amp;[1]说明!E9</f>
        <v xml:space="preserve">  被评估单位填表人：宋小娇</v>
      </c>
      <c r="B30" s="51"/>
      <c r="C30" s="55"/>
      <c r="F30" s="55"/>
      <c r="G30" s="56" t="str">
        <f>"评估人员："&amp;[1]说明!M11</f>
        <v>评估人员：</v>
      </c>
      <c r="H30" s="56"/>
      <c r="I30" s="55"/>
      <c r="K30" s="144" t="s">
        <v>52</v>
      </c>
      <c r="L30" s="144"/>
    </row>
    <row r="31" spans="1:12" s="28" customFormat="1" ht="15" customHeight="1">
      <c r="A31" s="54" t="str">
        <f>"  "&amp;[1]说明!C11&amp;[1]说明!C10</f>
        <v xml:space="preserve">  填表日期：2023年2月10日</v>
      </c>
      <c r="B31" s="51"/>
      <c r="C31" s="55"/>
      <c r="D31" s="55"/>
      <c r="E31" s="55"/>
      <c r="F31" s="55"/>
      <c r="G31" s="55"/>
      <c r="H31" s="55"/>
      <c r="I31" s="55"/>
    </row>
    <row r="32" spans="1:12" ht="15" customHeight="1">
      <c r="B32" s="57"/>
    </row>
    <row r="33" spans="2:2" ht="15" customHeight="1">
      <c r="B33" s="57"/>
    </row>
    <row r="34" spans="2:2" ht="15" customHeight="1">
      <c r="B34" s="57"/>
    </row>
    <row r="35" spans="2:2" ht="15" customHeight="1">
      <c r="B35" s="57"/>
    </row>
    <row r="36" spans="2:2" ht="15" customHeight="1">
      <c r="B36" s="57"/>
    </row>
    <row r="37" spans="2:2" ht="15" customHeight="1">
      <c r="B37" s="57"/>
    </row>
    <row r="38" spans="2:2" ht="15" customHeight="1">
      <c r="B38" s="57"/>
    </row>
    <row r="39" spans="2:2" ht="15" customHeight="1">
      <c r="B39" s="57"/>
    </row>
    <row r="40" spans="2:2" ht="15" customHeight="1">
      <c r="B40" s="57"/>
    </row>
  </sheetData>
  <sheetProtection password="CCEB" sheet="1" formatCells="0" formatColumns="0" formatRows="0"/>
  <mergeCells count="5">
    <mergeCell ref="A2:L2"/>
    <mergeCell ref="A6:A7"/>
    <mergeCell ref="B6:B7"/>
    <mergeCell ref="A28:B28"/>
    <mergeCell ref="K30:L30"/>
  </mergeCells>
  <phoneticPr fontId="3" type="noConversion"/>
  <conditionalFormatting sqref="D8:H8 D9:D19 C8:C19 E12:H12">
    <cfRule type="expression" dxfId="14" priority="5" stopIfTrue="1">
      <formula>AND(C8=0,G8=0)</formula>
    </cfRule>
  </conditionalFormatting>
  <conditionalFormatting sqref="E8:F17">
    <cfRule type="expression" dxfId="13" priority="4" stopIfTrue="1">
      <formula>AND(E8=0,G8=0,OR(C8=0,$C$28=0))</formula>
    </cfRule>
  </conditionalFormatting>
  <conditionalFormatting sqref="G8:H19">
    <cfRule type="expression" dxfId="12" priority="3" stopIfTrue="1">
      <formula>OR(AND(C8=0,G8=0),$G$28=0)</formula>
    </cfRule>
  </conditionalFormatting>
  <conditionalFormatting sqref="G28:H28">
    <cfRule type="expression" dxfId="11" priority="2" stopIfTrue="1">
      <formula>$G$28+$H$28=0</formula>
    </cfRule>
  </conditionalFormatting>
  <conditionalFormatting sqref="F19">
    <cfRule type="expression" dxfId="10" priority="1" stopIfTrue="1">
      <formula>F19=0</formula>
    </cfRule>
  </conditionalFormatting>
  <hyperlinks>
    <hyperlink ref="B9" location="房屋建筑物!A1" display="固定资产-房屋建筑物"/>
    <hyperlink ref="B10" location="构筑物!A1" display="构筑物及其他"/>
    <hyperlink ref="B11" location="管道和沟槽!A1" display="固定资产-管道及沟槽"/>
    <hyperlink ref="B15" location="机器设备!A1" display="固定资产-机器设备"/>
    <hyperlink ref="B16" location="车辆!A1" display="固定资产-车辆"/>
    <hyperlink ref="B17" location="电子设备!A1" display="固定资产-电子设备"/>
    <hyperlink ref="A1" location="非流动资产汇总表!R1C1" display="返回"/>
    <hyperlink ref="B1" location="索引!A1" display="返回索引"/>
    <hyperlink ref="B19" location="'固定资产-土地'!A1" display="固定资产—土地"/>
    <hyperlink ref="B12" location="井巷工程!A1" display="井巷工程"/>
  </hyperlinks>
  <printOptions horizontalCentered="1"/>
  <pageMargins left="0.47244094488188981" right="0.47244094488188981" top="1.0236220472440944" bottom="0.48" header="1.0629921259842521" footer="0.59055118110236227"/>
  <pageSetup paperSize="9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90" workbookViewId="0">
      <selection activeCell="A8" sqref="A8"/>
    </sheetView>
  </sheetViews>
  <sheetFormatPr defaultRowHeight="15" customHeight="1"/>
  <cols>
    <col min="1" max="1" width="11.5" style="63" customWidth="1"/>
    <col min="2" max="2" width="23.375" style="63" customWidth="1"/>
    <col min="3" max="3" width="26.25" style="61" customWidth="1"/>
    <col min="4" max="4" width="7.75" style="61" hidden="1" customWidth="1"/>
    <col min="5" max="5" width="25.125" style="61" customWidth="1"/>
    <col min="6" max="6" width="21.125" style="61" customWidth="1"/>
    <col min="7" max="7" width="9.25" style="61" customWidth="1"/>
    <col min="8" max="16384" width="9" style="61"/>
  </cols>
  <sheetData>
    <row r="1" spans="1:7" ht="11.25" customHeight="1">
      <c r="A1" s="59" t="s">
        <v>15</v>
      </c>
      <c r="B1" s="59" t="s">
        <v>16</v>
      </c>
      <c r="C1" s="60"/>
      <c r="D1" s="60"/>
      <c r="E1" s="60"/>
      <c r="F1" s="60"/>
      <c r="G1" s="60"/>
    </row>
    <row r="2" spans="1:7" s="62" customFormat="1" ht="30" customHeight="1">
      <c r="A2" s="138" t="s">
        <v>53</v>
      </c>
      <c r="B2" s="138"/>
      <c r="C2" s="138"/>
      <c r="D2" s="138"/>
      <c r="E2" s="138"/>
      <c r="F2" s="138"/>
      <c r="G2" s="138"/>
    </row>
    <row r="3" spans="1:7" s="63" customFormat="1" ht="18" customHeight="1">
      <c r="A3" s="26" t="str">
        <f>[1]说明!C27</f>
        <v>评估基准日：2023年2月10日</v>
      </c>
      <c r="B3" s="26"/>
      <c r="C3" s="26"/>
      <c r="D3" s="26"/>
      <c r="E3" s="26"/>
      <c r="F3" s="26"/>
      <c r="G3" s="26"/>
    </row>
    <row r="4" spans="1:7" s="63" customFormat="1" ht="12" customHeight="1">
      <c r="A4" s="26"/>
      <c r="B4" s="26"/>
      <c r="C4" s="26"/>
      <c r="D4" s="26"/>
      <c r="E4" s="26"/>
      <c r="F4" s="26"/>
      <c r="G4" s="7" t="s">
        <v>54</v>
      </c>
    </row>
    <row r="5" spans="1:7" s="63" customFormat="1" ht="12" customHeight="1">
      <c r="A5" s="29" t="str">
        <f>[1]说明!C3&amp;[1]说明!E3</f>
        <v>产权持有单位名称： 青海省汽车运输集团有限公司</v>
      </c>
      <c r="B5" s="29"/>
      <c r="C5" s="29"/>
      <c r="D5" s="29"/>
      <c r="E5" s="6"/>
      <c r="F5" s="29"/>
      <c r="G5" s="33" t="s">
        <v>19</v>
      </c>
    </row>
    <row r="6" spans="1:7" s="64" customFormat="1" ht="15" customHeight="1">
      <c r="A6" s="147" t="s">
        <v>55</v>
      </c>
      <c r="B6" s="147" t="s">
        <v>21</v>
      </c>
      <c r="C6" s="147" t="s">
        <v>56</v>
      </c>
      <c r="D6" s="147" t="s">
        <v>23</v>
      </c>
      <c r="E6" s="147" t="s">
        <v>24</v>
      </c>
      <c r="F6" s="147" t="s">
        <v>25</v>
      </c>
      <c r="G6" s="147" t="s">
        <v>26</v>
      </c>
    </row>
    <row r="7" spans="1:7" s="63" customFormat="1" ht="15" customHeight="1">
      <c r="A7" s="148"/>
      <c r="B7" s="148"/>
      <c r="C7" s="148"/>
      <c r="D7" s="148"/>
      <c r="E7" s="148"/>
      <c r="F7" s="148"/>
      <c r="G7" s="148"/>
    </row>
    <row r="8" spans="1:7" s="63" customFormat="1" ht="15" customHeight="1">
      <c r="A8" s="65" t="s">
        <v>57</v>
      </c>
      <c r="B8" s="66" t="s">
        <v>58</v>
      </c>
      <c r="C8" s="67">
        <f>IF(ISERROR(土地使用权!Q29),0,土地使用权!Q29)</f>
        <v>0</v>
      </c>
      <c r="D8" s="67">
        <f>IF(ISERROR(土地使用权!R29),0,土地使用权!R29)</f>
        <v>0</v>
      </c>
      <c r="E8" s="67">
        <f>IF(ISERROR(土地使用权!S29),0,土地使用权!S29)</f>
        <v>10899300</v>
      </c>
      <c r="F8" s="67">
        <f>IF(OR(AND(C8=0,E8=0),$E$28=0),"",E8-C8)</f>
        <v>10899300</v>
      </c>
      <c r="G8" s="44" t="str">
        <f>IF(ISERROR(F8/C8),"",F8/ABS(C8)*100)</f>
        <v/>
      </c>
    </row>
    <row r="9" spans="1:7" s="63" customFormat="1" ht="15" customHeight="1">
      <c r="A9" s="65" t="s">
        <v>59</v>
      </c>
      <c r="B9" s="66" t="s">
        <v>60</v>
      </c>
      <c r="C9" s="67">
        <f>IF(ISERROR(#REF!),0,#REF!)</f>
        <v>0</v>
      </c>
      <c r="D9" s="67">
        <f>IF(ISERROR(#REF!),0,#REF!)</f>
        <v>0</v>
      </c>
      <c r="E9" s="67">
        <f>IF(ISERROR(#REF!),0,#REF!)</f>
        <v>0</v>
      </c>
      <c r="F9" s="67" t="str">
        <f>IF(OR(AND(C9=0,E9=0),$E$28=0),"",E9-C9)</f>
        <v/>
      </c>
      <c r="G9" s="44" t="str">
        <f>IF(ISERROR(F9/C9),"",F9/ABS(C9)*100)</f>
        <v/>
      </c>
    </row>
    <row r="10" spans="1:7" s="63" customFormat="1" ht="15" customHeight="1">
      <c r="A10" s="65" t="s">
        <v>61</v>
      </c>
      <c r="B10" s="68" t="s">
        <v>62</v>
      </c>
      <c r="C10" s="67">
        <f>IF(ISERROR(#REF!),0,#REF!)</f>
        <v>0</v>
      </c>
      <c r="D10" s="67">
        <f>IF(ISERROR(#REF!),0,#REF!)</f>
        <v>0</v>
      </c>
      <c r="E10" s="67">
        <f>IF(ISERROR(#REF!),0,#REF!)</f>
        <v>0</v>
      </c>
      <c r="F10" s="67" t="str">
        <f>IF(OR(AND(C10=0,E10=0),$E$28=0),"",E10-C10)</f>
        <v/>
      </c>
      <c r="G10" s="44" t="str">
        <f>IF(ISERROR(F10/C10),"",F10/ABS(C10)*100)</f>
        <v/>
      </c>
    </row>
    <row r="11" spans="1:7" s="63" customFormat="1" ht="15" customHeight="1">
      <c r="A11" s="69"/>
      <c r="B11" s="44"/>
      <c r="C11" s="67"/>
      <c r="D11" s="67"/>
      <c r="E11" s="67"/>
      <c r="F11" s="67" t="str">
        <f>IF(C11=0,"",ROUNC((E11-C11)/C11*100,2))</f>
        <v/>
      </c>
      <c r="G11" s="67"/>
    </row>
    <row r="12" spans="1:7" s="63" customFormat="1" ht="15" customHeight="1">
      <c r="A12" s="69"/>
      <c r="B12" s="44"/>
      <c r="C12" s="67"/>
      <c r="D12" s="67"/>
      <c r="E12" s="67"/>
      <c r="F12" s="67" t="str">
        <f>IF(C12=0,"",ROUNC((E12-C12)/C12*100,2))</f>
        <v/>
      </c>
      <c r="G12" s="67"/>
    </row>
    <row r="13" spans="1:7" s="63" customFormat="1" ht="15" customHeight="1">
      <c r="A13" s="69"/>
      <c r="B13" s="44"/>
      <c r="C13" s="67"/>
      <c r="D13" s="67"/>
      <c r="E13" s="67"/>
      <c r="F13" s="67"/>
      <c r="G13" s="67"/>
    </row>
    <row r="14" spans="1:7" s="63" customFormat="1" ht="15" customHeight="1">
      <c r="A14" s="69"/>
      <c r="B14" s="44"/>
      <c r="C14" s="67"/>
      <c r="D14" s="67"/>
      <c r="E14" s="67"/>
      <c r="F14" s="67" t="str">
        <f>IF(C14=0,"",ROUNC((E14-C14)/C14*100,2))</f>
        <v/>
      </c>
      <c r="G14" s="67"/>
    </row>
    <row r="15" spans="1:7" s="63" customFormat="1" ht="15" customHeight="1">
      <c r="A15" s="69"/>
      <c r="B15" s="44"/>
      <c r="C15" s="67"/>
      <c r="D15" s="67"/>
      <c r="E15" s="67"/>
      <c r="F15" s="67" t="str">
        <f>IF(C15=0,"",ROUNC((E15-C15)/C15*100,2))</f>
        <v/>
      </c>
      <c r="G15" s="67"/>
    </row>
    <row r="16" spans="1:7" s="63" customFormat="1" ht="15" customHeight="1">
      <c r="A16" s="69"/>
      <c r="B16" s="44"/>
      <c r="C16" s="67"/>
      <c r="D16" s="67"/>
      <c r="E16" s="67"/>
      <c r="F16" s="67" t="str">
        <f>IF(C16=0,"",ROUNC((E16-C16)/C16*100,2))</f>
        <v/>
      </c>
      <c r="G16" s="67"/>
    </row>
    <row r="17" spans="1:7" s="63" customFormat="1" ht="15" customHeight="1">
      <c r="A17" s="69"/>
      <c r="B17" s="44"/>
      <c r="C17" s="67"/>
      <c r="D17" s="67"/>
      <c r="E17" s="67"/>
      <c r="F17" s="67" t="str">
        <f>IF(C17=0,"",ROUNC((E17-C17)/C17*100,2))</f>
        <v/>
      </c>
      <c r="G17" s="67"/>
    </row>
    <row r="18" spans="1:7" s="63" customFormat="1" ht="15" customHeight="1">
      <c r="A18" s="69"/>
      <c r="B18" s="44"/>
      <c r="C18" s="67"/>
      <c r="D18" s="67"/>
      <c r="E18" s="67"/>
      <c r="F18" s="67" t="str">
        <f>IF(C18=0,"",ROUNC((E18-C18)/C18*100,2))</f>
        <v/>
      </c>
      <c r="G18" s="67"/>
    </row>
    <row r="19" spans="1:7" s="63" customFormat="1" ht="15" customHeight="1">
      <c r="A19" s="69"/>
      <c r="B19" s="44"/>
      <c r="C19" s="67"/>
      <c r="D19" s="67"/>
      <c r="E19" s="67"/>
      <c r="F19" s="67" t="str">
        <f>IF(C19=0,"",ROUNC((E19-C19)/C19*100,2))</f>
        <v/>
      </c>
      <c r="G19" s="67"/>
    </row>
    <row r="20" spans="1:7" s="63" customFormat="1" ht="15" customHeight="1">
      <c r="A20" s="69"/>
      <c r="B20" s="44"/>
      <c r="C20" s="67"/>
      <c r="D20" s="67"/>
      <c r="E20" s="67"/>
      <c r="F20" s="67" t="str">
        <f>IF(C20=0,"",ROUNC((E20-C20)/C20*100,2))</f>
        <v/>
      </c>
      <c r="G20" s="67"/>
    </row>
    <row r="21" spans="1:7" s="63" customFormat="1" ht="15" customHeight="1">
      <c r="A21" s="69"/>
      <c r="B21" s="44"/>
      <c r="C21" s="67"/>
      <c r="D21" s="67"/>
      <c r="E21" s="67"/>
      <c r="F21" s="67" t="str">
        <f>IF(C21=0,"",ROUNC((E21-C21)/C21*100,2))</f>
        <v/>
      </c>
      <c r="G21" s="67"/>
    </row>
    <row r="22" spans="1:7" s="63" customFormat="1" ht="15" customHeight="1">
      <c r="A22" s="69"/>
      <c r="B22" s="44"/>
      <c r="C22" s="67"/>
      <c r="D22" s="67"/>
      <c r="E22" s="67"/>
      <c r="F22" s="67" t="str">
        <f>IF(C22=0,"",ROUNC((E22-C22)/C22*100,2))</f>
        <v/>
      </c>
      <c r="G22" s="67"/>
    </row>
    <row r="23" spans="1:7" s="63" customFormat="1" ht="15" customHeight="1">
      <c r="A23" s="69"/>
      <c r="B23" s="44"/>
      <c r="C23" s="67"/>
      <c r="D23" s="67"/>
      <c r="E23" s="67"/>
      <c r="F23" s="67" t="str">
        <f>IF(C23=0,"",ROUNC((E23-C23)/C23*100,2))</f>
        <v/>
      </c>
      <c r="G23" s="67"/>
    </row>
    <row r="24" spans="1:7" s="63" customFormat="1" ht="15" customHeight="1">
      <c r="A24" s="69"/>
      <c r="B24" s="44"/>
      <c r="C24" s="67"/>
      <c r="D24" s="67"/>
      <c r="E24" s="67"/>
      <c r="F24" s="67" t="str">
        <f>IF(C24=0,"",ROUNC((E24-C24)/C24*100,2))</f>
        <v/>
      </c>
      <c r="G24" s="67"/>
    </row>
    <row r="25" spans="1:7" s="63" customFormat="1" ht="15" customHeight="1">
      <c r="A25" s="69"/>
      <c r="B25" s="44"/>
      <c r="C25" s="67"/>
      <c r="D25" s="67"/>
      <c r="E25" s="67"/>
      <c r="F25" s="67"/>
      <c r="G25" s="67"/>
    </row>
    <row r="26" spans="1:7" s="63" customFormat="1" ht="15" customHeight="1">
      <c r="A26" s="69"/>
      <c r="B26" s="44"/>
      <c r="C26" s="67"/>
      <c r="D26" s="67"/>
      <c r="E26" s="67"/>
      <c r="F26" s="67" t="str">
        <f>IF(C26=0,"",ROUNC((E26-C26)/C26*100,2))</f>
        <v/>
      </c>
      <c r="G26" s="67"/>
    </row>
    <row r="27" spans="1:7" s="63" customFormat="1" ht="15" customHeight="1">
      <c r="A27" s="69"/>
      <c r="B27" s="44"/>
      <c r="C27" s="67"/>
      <c r="D27" s="67"/>
      <c r="E27" s="67"/>
      <c r="F27" s="67" t="str">
        <f>IF(C27=0,"",ROUNC((E27-C27)/C27*100,2))</f>
        <v/>
      </c>
      <c r="G27" s="67"/>
    </row>
    <row r="28" spans="1:7" s="71" customFormat="1" ht="15" customHeight="1">
      <c r="A28" s="145" t="s">
        <v>63</v>
      </c>
      <c r="B28" s="146"/>
      <c r="C28" s="70">
        <f>SUM(C7:C27)</f>
        <v>0</v>
      </c>
      <c r="D28" s="70">
        <f>SUM(D7:D27)</f>
        <v>0</v>
      </c>
      <c r="E28" s="50">
        <f>SUM(E7:E27)</f>
        <v>10899300</v>
      </c>
      <c r="F28" s="70">
        <f>IF(OR(AND(C28=0,E28=0),$E$28=0),"",E28-C28)</f>
        <v>10899300</v>
      </c>
      <c r="G28" s="39" t="str">
        <f>IF(ISERROR(F28/C28),"",F28/ABS(C28)*100)</f>
        <v/>
      </c>
    </row>
    <row r="29" spans="1:7" s="63" customFormat="1" ht="9" customHeight="1">
      <c r="A29" s="6"/>
      <c r="B29" s="6"/>
      <c r="C29" s="6"/>
      <c r="D29" s="6"/>
      <c r="E29" s="6"/>
      <c r="F29" s="6"/>
      <c r="G29" s="6"/>
    </row>
    <row r="30" spans="1:7" s="63" customFormat="1" ht="15" customHeight="1">
      <c r="A30" s="54" t="str">
        <f>"  "&amp;[1]说明!C9&amp;[1]说明!E9</f>
        <v xml:space="preserve">  被评估单位填表人：宋小娇</v>
      </c>
      <c r="E30" s="63" t="str">
        <f>"评估人员："&amp;[1]说明!M13</f>
        <v>评估人员：</v>
      </c>
      <c r="G30" s="72" t="s">
        <v>64</v>
      </c>
    </row>
    <row r="31" spans="1:7" s="63" customFormat="1" ht="15" customHeight="1">
      <c r="A31" s="54" t="str">
        <f>"  "&amp;[1]说明!C11&amp;[1]说明!C10</f>
        <v xml:space="preserve">  填表日期：2023年2月10日</v>
      </c>
    </row>
  </sheetData>
  <sheetProtection password="CCEB" sheet="1" formatCells="0" formatColumns="0" formatRows="0"/>
  <mergeCells count="9">
    <mergeCell ref="A28:B28"/>
    <mergeCell ref="A2:G2"/>
    <mergeCell ref="A6:A7"/>
    <mergeCell ref="B6:B7"/>
    <mergeCell ref="C6:C7"/>
    <mergeCell ref="D6:D7"/>
    <mergeCell ref="E6:E7"/>
    <mergeCell ref="F6:F7"/>
    <mergeCell ref="G6:G7"/>
  </mergeCells>
  <phoneticPr fontId="3" type="noConversion"/>
  <conditionalFormatting sqref="C8:C10">
    <cfRule type="expression" dxfId="9" priority="4" stopIfTrue="1">
      <formula>AND(C8=0,E8=0)</formula>
    </cfRule>
  </conditionalFormatting>
  <conditionalFormatting sqref="D8:D9">
    <cfRule type="expression" dxfId="8" priority="3" stopIfTrue="1">
      <formula>AND(D8=0,E8=0,OR(C8=0,$D$28=0))</formula>
    </cfRule>
  </conditionalFormatting>
  <conditionalFormatting sqref="E28">
    <cfRule type="expression" dxfId="7" priority="2" stopIfTrue="1">
      <formula>$E$28=0</formula>
    </cfRule>
  </conditionalFormatting>
  <conditionalFormatting sqref="E8:E10">
    <cfRule type="expression" dxfId="6" priority="1" stopIfTrue="1">
      <formula>OR(AND(C8=0,E8=0),$E$28=0)</formula>
    </cfRule>
  </conditionalFormatting>
  <hyperlinks>
    <hyperlink ref="A1" location="非流动资产汇总表!R1C1" display="返回"/>
    <hyperlink ref="B1" location="索引!A1" display="返回索引"/>
    <hyperlink ref="B8" location="土地使用权!A1" display="土地使用权"/>
    <hyperlink ref="B10" location="其他无形资产!A1" display="其他无形资产"/>
    <hyperlink ref="B9" location="矿业权!A1" display="无形资产-矿业权"/>
  </hyperlinks>
  <printOptions horizontalCentered="1"/>
  <pageMargins left="0.47244094488188981" right="0.47244094488188981" top="1.0236220472440944" bottom="0.38" header="1.0629921259842521" footer="0.59055118110236227"/>
  <pageSetup paperSize="9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="90" workbookViewId="0">
      <selection activeCell="A8" sqref="A8"/>
    </sheetView>
  </sheetViews>
  <sheetFormatPr defaultRowHeight="15" customHeight="1"/>
  <cols>
    <col min="1" max="1" width="3.25" style="84" customWidth="1"/>
    <col min="2" max="2" width="6.25" style="80" customWidth="1"/>
    <col min="3" max="3" width="9.5" style="75" customWidth="1"/>
    <col min="4" max="4" width="4.875" style="76" customWidth="1"/>
    <col min="5" max="5" width="5.75" style="77" customWidth="1"/>
    <col min="6" max="6" width="5.75" style="75" customWidth="1"/>
    <col min="7" max="7" width="5.625" style="75" customWidth="1"/>
    <col min="8" max="8" width="8" style="75" hidden="1" customWidth="1"/>
    <col min="9" max="9" width="6" style="75" customWidth="1"/>
    <col min="10" max="10" width="10.625" style="75" hidden="1" customWidth="1"/>
    <col min="11" max="11" width="6.875" style="75" customWidth="1"/>
    <col min="12" max="12" width="7.375" style="75" customWidth="1"/>
    <col min="13" max="13" width="10.375" style="75" hidden="1" customWidth="1"/>
    <col min="14" max="14" width="10.625" style="75" hidden="1" customWidth="1"/>
    <col min="15" max="15" width="10.125" style="75" customWidth="1"/>
    <col min="16" max="16" width="6" style="78" customWidth="1"/>
    <col min="17" max="17" width="10" style="75" customWidth="1"/>
    <col min="18" max="18" width="6.125" style="75" customWidth="1"/>
    <col min="19" max="19" width="8" style="75" customWidth="1"/>
    <col min="20" max="20" width="9.875" style="75" customWidth="1"/>
    <col min="21" max="16384" width="9" style="75"/>
  </cols>
  <sheetData>
    <row r="1" spans="1:20" ht="11.25" customHeight="1">
      <c r="A1" s="73" t="s">
        <v>15</v>
      </c>
      <c r="B1" s="74" t="s">
        <v>16</v>
      </c>
    </row>
    <row r="2" spans="1:20" s="79" customFormat="1" ht="30" customHeight="1">
      <c r="A2" s="159" t="s">
        <v>65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</row>
    <row r="3" spans="1:20" s="80" customFormat="1" ht="12.75">
      <c r="A3" s="160" t="s">
        <v>135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</row>
    <row r="4" spans="1:20" s="80" customFormat="1" ht="9.75" customHeight="1">
      <c r="A4" s="81"/>
      <c r="B4" s="81"/>
      <c r="C4" s="81"/>
      <c r="D4" s="81"/>
      <c r="E4" s="82"/>
      <c r="F4" s="81"/>
      <c r="G4" s="83"/>
      <c r="H4" s="81"/>
      <c r="I4" s="83"/>
      <c r="J4" s="83"/>
      <c r="K4" s="81"/>
      <c r="L4" s="81"/>
      <c r="M4" s="81"/>
      <c r="N4" s="81"/>
      <c r="O4" s="83"/>
      <c r="P4" s="84"/>
      <c r="Q4" s="83"/>
      <c r="R4" s="81"/>
      <c r="S4" s="81"/>
      <c r="T4" s="85" t="s">
        <v>66</v>
      </c>
    </row>
    <row r="5" spans="1:20" s="80" customFormat="1" ht="12" customHeight="1">
      <c r="A5" s="86" t="s">
        <v>136</v>
      </c>
      <c r="B5" s="86"/>
      <c r="C5" s="86"/>
      <c r="D5" s="86"/>
      <c r="E5" s="86"/>
      <c r="F5" s="86"/>
      <c r="G5" s="86"/>
      <c r="H5" s="86"/>
      <c r="I5" s="87"/>
      <c r="J5" s="87"/>
      <c r="P5" s="84"/>
      <c r="S5" s="88"/>
      <c r="T5" s="89" t="s">
        <v>67</v>
      </c>
    </row>
    <row r="6" spans="1:20" s="91" customFormat="1" ht="15" customHeight="1">
      <c r="A6" s="161" t="s">
        <v>55</v>
      </c>
      <c r="B6" s="90" t="s">
        <v>68</v>
      </c>
      <c r="C6" s="90" t="s">
        <v>69</v>
      </c>
      <c r="D6" s="163" t="s">
        <v>70</v>
      </c>
      <c r="E6" s="164" t="s">
        <v>71</v>
      </c>
      <c r="F6" s="90" t="s">
        <v>72</v>
      </c>
      <c r="G6" s="90" t="s">
        <v>73</v>
      </c>
      <c r="H6" s="90" t="s">
        <v>74</v>
      </c>
      <c r="I6" s="163" t="s">
        <v>75</v>
      </c>
      <c r="J6" s="90" t="s">
        <v>76</v>
      </c>
      <c r="K6" s="163" t="s">
        <v>22</v>
      </c>
      <c r="L6" s="163"/>
      <c r="M6" s="163" t="s">
        <v>77</v>
      </c>
      <c r="N6" s="163"/>
      <c r="O6" s="163" t="s">
        <v>7</v>
      </c>
      <c r="P6" s="163"/>
      <c r="Q6" s="163"/>
      <c r="R6" s="166" t="s">
        <v>78</v>
      </c>
      <c r="S6" s="90" t="s">
        <v>79</v>
      </c>
      <c r="T6" s="149" t="s">
        <v>8</v>
      </c>
    </row>
    <row r="7" spans="1:20" s="91" customFormat="1" ht="15" customHeight="1">
      <c r="A7" s="162"/>
      <c r="B7" s="92" t="s">
        <v>80</v>
      </c>
      <c r="C7" s="92" t="s">
        <v>81</v>
      </c>
      <c r="D7" s="163"/>
      <c r="E7" s="165"/>
      <c r="F7" s="92" t="s">
        <v>82</v>
      </c>
      <c r="G7" s="92" t="s">
        <v>83</v>
      </c>
      <c r="H7" s="92" t="s">
        <v>84</v>
      </c>
      <c r="I7" s="163"/>
      <c r="J7" s="92" t="s">
        <v>85</v>
      </c>
      <c r="K7" s="93" t="s">
        <v>27</v>
      </c>
      <c r="L7" s="93" t="s">
        <v>28</v>
      </c>
      <c r="M7" s="93" t="s">
        <v>29</v>
      </c>
      <c r="N7" s="93" t="s">
        <v>30</v>
      </c>
      <c r="O7" s="93" t="s">
        <v>29</v>
      </c>
      <c r="P7" s="94" t="s">
        <v>86</v>
      </c>
      <c r="Q7" s="93" t="s">
        <v>30</v>
      </c>
      <c r="R7" s="167"/>
      <c r="S7" s="92" t="s">
        <v>84</v>
      </c>
      <c r="T7" s="149"/>
    </row>
    <row r="8" spans="1:20" s="80" customFormat="1" ht="12.75" customHeight="1">
      <c r="A8" s="95">
        <v>1</v>
      </c>
      <c r="B8" s="150" t="s">
        <v>87</v>
      </c>
      <c r="C8" s="96" t="s">
        <v>88</v>
      </c>
      <c r="D8" s="97" t="s">
        <v>89</v>
      </c>
      <c r="E8" s="98">
        <v>37803</v>
      </c>
      <c r="F8" s="99">
        <v>2738.52</v>
      </c>
      <c r="G8" s="97" t="s">
        <v>90</v>
      </c>
      <c r="H8" s="100"/>
      <c r="I8" s="150" t="s">
        <v>91</v>
      </c>
      <c r="J8" s="97" t="s">
        <v>90</v>
      </c>
      <c r="K8" s="100"/>
      <c r="L8" s="100"/>
      <c r="M8" s="100"/>
      <c r="N8" s="100"/>
      <c r="O8" s="101">
        <v>8191500</v>
      </c>
      <c r="P8" s="102">
        <v>62</v>
      </c>
      <c r="Q8" s="101">
        <v>5078700</v>
      </c>
      <c r="R8" s="103"/>
      <c r="S8" s="104">
        <v>2991.2142325051486</v>
      </c>
      <c r="T8" s="105"/>
    </row>
    <row r="9" spans="1:20" s="80" customFormat="1" ht="12.75">
      <c r="A9" s="106">
        <v>2</v>
      </c>
      <c r="B9" s="151"/>
      <c r="C9" s="96" t="s">
        <v>92</v>
      </c>
      <c r="D9" s="97" t="s">
        <v>89</v>
      </c>
      <c r="E9" s="98">
        <v>37804</v>
      </c>
      <c r="F9" s="107">
        <v>3310</v>
      </c>
      <c r="G9" s="97" t="s">
        <v>90</v>
      </c>
      <c r="H9" s="104"/>
      <c r="I9" s="151"/>
      <c r="J9" s="97" t="s">
        <v>90</v>
      </c>
      <c r="K9" s="104"/>
      <c r="L9" s="104"/>
      <c r="M9" s="104"/>
      <c r="N9" s="104"/>
      <c r="O9" s="101">
        <v>9180200</v>
      </c>
      <c r="P9" s="102">
        <v>62</v>
      </c>
      <c r="Q9" s="101">
        <v>5691700</v>
      </c>
      <c r="R9" s="103"/>
      <c r="S9" s="104">
        <v>2773.4743202416917</v>
      </c>
      <c r="T9" s="108"/>
    </row>
    <row r="10" spans="1:20" s="80" customFormat="1" ht="15" customHeight="1">
      <c r="A10" s="95">
        <v>3</v>
      </c>
      <c r="B10" s="151"/>
      <c r="C10" s="109" t="s">
        <v>93</v>
      </c>
      <c r="D10" s="97" t="s">
        <v>89</v>
      </c>
      <c r="E10" s="98">
        <v>37805</v>
      </c>
      <c r="F10" s="107">
        <v>87.05</v>
      </c>
      <c r="G10" s="97" t="s">
        <v>90</v>
      </c>
      <c r="H10" s="104"/>
      <c r="I10" s="151"/>
      <c r="J10" s="110"/>
      <c r="K10" s="104"/>
      <c r="L10" s="104"/>
      <c r="M10" s="104"/>
      <c r="N10" s="104"/>
      <c r="O10" s="101">
        <v>227300</v>
      </c>
      <c r="P10" s="102">
        <v>62</v>
      </c>
      <c r="Q10" s="101">
        <v>140900</v>
      </c>
      <c r="R10" s="103"/>
      <c r="S10" s="104">
        <v>2611.1430212521541</v>
      </c>
      <c r="T10" s="111"/>
    </row>
    <row r="11" spans="1:20" s="80" customFormat="1" ht="15" customHeight="1">
      <c r="A11" s="106">
        <v>4</v>
      </c>
      <c r="B11" s="151"/>
      <c r="C11" s="109" t="s">
        <v>94</v>
      </c>
      <c r="D11" s="97" t="s">
        <v>89</v>
      </c>
      <c r="E11" s="98">
        <v>37806</v>
      </c>
      <c r="F11" s="107">
        <v>1750.74</v>
      </c>
      <c r="G11" s="97" t="s">
        <v>90</v>
      </c>
      <c r="H11" s="104"/>
      <c r="I11" s="151"/>
      <c r="J11" s="110"/>
      <c r="K11" s="104"/>
      <c r="L11" s="104"/>
      <c r="M11" s="104"/>
      <c r="N11" s="104"/>
      <c r="O11" s="101">
        <v>4855700</v>
      </c>
      <c r="P11" s="102">
        <v>62</v>
      </c>
      <c r="Q11" s="101">
        <v>3010500</v>
      </c>
      <c r="R11" s="103"/>
      <c r="S11" s="104">
        <v>2773.5129145389951</v>
      </c>
      <c r="T11" s="111"/>
    </row>
    <row r="12" spans="1:20" s="80" customFormat="1" ht="15" customHeight="1">
      <c r="A12" s="95">
        <v>5</v>
      </c>
      <c r="B12" s="151"/>
      <c r="C12" s="109" t="s">
        <v>95</v>
      </c>
      <c r="D12" s="97" t="s">
        <v>89</v>
      </c>
      <c r="E12" s="98">
        <v>37807</v>
      </c>
      <c r="F12" s="107">
        <v>1131.8599999999999</v>
      </c>
      <c r="G12" s="97" t="s">
        <v>90</v>
      </c>
      <c r="H12" s="104"/>
      <c r="I12" s="152"/>
      <c r="J12" s="110"/>
      <c r="K12" s="104"/>
      <c r="L12" s="104"/>
      <c r="M12" s="104"/>
      <c r="N12" s="104"/>
      <c r="O12" s="101">
        <v>2635100</v>
      </c>
      <c r="P12" s="102">
        <v>62</v>
      </c>
      <c r="Q12" s="101">
        <v>1633800</v>
      </c>
      <c r="R12" s="103"/>
      <c r="S12" s="104">
        <v>2328.1147845139863</v>
      </c>
      <c r="T12" s="111"/>
    </row>
    <row r="13" spans="1:20" s="80" customFormat="1" ht="15" customHeight="1">
      <c r="A13" s="106">
        <v>6</v>
      </c>
      <c r="B13" s="152"/>
      <c r="C13" s="109" t="s">
        <v>96</v>
      </c>
      <c r="D13" s="97" t="s">
        <v>89</v>
      </c>
      <c r="E13" s="98">
        <v>37808</v>
      </c>
      <c r="F13" s="107">
        <v>80.28</v>
      </c>
      <c r="G13" s="97" t="s">
        <v>90</v>
      </c>
      <c r="H13" s="104"/>
      <c r="I13" s="110"/>
      <c r="J13" s="110"/>
      <c r="K13" s="104"/>
      <c r="L13" s="104"/>
      <c r="M13" s="104"/>
      <c r="N13" s="104"/>
      <c r="O13" s="101">
        <v>225900</v>
      </c>
      <c r="P13" s="102">
        <v>62</v>
      </c>
      <c r="Q13" s="101">
        <v>140100</v>
      </c>
      <c r="R13" s="103"/>
      <c r="S13" s="104">
        <v>2813.9013452914796</v>
      </c>
      <c r="T13" s="111"/>
    </row>
    <row r="14" spans="1:20" s="80" customFormat="1" ht="15" customHeight="1">
      <c r="A14" s="106"/>
      <c r="B14" s="110"/>
      <c r="C14" s="110"/>
      <c r="D14" s="112"/>
      <c r="E14" s="98"/>
      <c r="F14" s="107"/>
      <c r="G14" s="110"/>
      <c r="H14" s="104"/>
      <c r="I14" s="110"/>
      <c r="J14" s="110"/>
      <c r="K14" s="104"/>
      <c r="L14" s="104"/>
      <c r="M14" s="104"/>
      <c r="N14" s="104"/>
      <c r="O14" s="113"/>
      <c r="P14" s="114"/>
      <c r="Q14" s="115"/>
      <c r="R14" s="103"/>
      <c r="S14" s="104"/>
      <c r="T14" s="111"/>
    </row>
    <row r="15" spans="1:20" s="80" customFormat="1" ht="15" customHeight="1">
      <c r="A15" s="106"/>
      <c r="B15" s="110"/>
      <c r="C15" s="110"/>
      <c r="D15" s="112"/>
      <c r="E15" s="98"/>
      <c r="F15" s="107"/>
      <c r="G15" s="110"/>
      <c r="H15" s="104"/>
      <c r="I15" s="110"/>
      <c r="J15" s="110"/>
      <c r="K15" s="104"/>
      <c r="L15" s="104"/>
      <c r="M15" s="104"/>
      <c r="N15" s="104"/>
      <c r="O15" s="113"/>
      <c r="P15" s="114"/>
      <c r="Q15" s="115"/>
      <c r="R15" s="103"/>
      <c r="S15" s="104"/>
      <c r="T15" s="111"/>
    </row>
    <row r="16" spans="1:20" s="80" customFormat="1" ht="15" customHeight="1">
      <c r="A16" s="106"/>
      <c r="B16" s="110"/>
      <c r="C16" s="110"/>
      <c r="D16" s="112"/>
      <c r="E16" s="98"/>
      <c r="F16" s="107"/>
      <c r="G16" s="110"/>
      <c r="H16" s="104"/>
      <c r="I16" s="110"/>
      <c r="J16" s="110"/>
      <c r="K16" s="104"/>
      <c r="L16" s="104"/>
      <c r="M16" s="104"/>
      <c r="N16" s="104"/>
      <c r="O16" s="113"/>
      <c r="P16" s="114"/>
      <c r="Q16" s="115"/>
      <c r="R16" s="103"/>
      <c r="S16" s="104"/>
      <c r="T16" s="111"/>
    </row>
    <row r="17" spans="1:20" s="80" customFormat="1" ht="15" customHeight="1">
      <c r="A17" s="106"/>
      <c r="B17" s="110"/>
      <c r="C17" s="110"/>
      <c r="D17" s="112"/>
      <c r="E17" s="98"/>
      <c r="F17" s="107"/>
      <c r="G17" s="110"/>
      <c r="H17" s="104"/>
      <c r="I17" s="110"/>
      <c r="J17" s="110"/>
      <c r="K17" s="104"/>
      <c r="L17" s="104"/>
      <c r="M17" s="104"/>
      <c r="N17" s="104"/>
      <c r="O17" s="113"/>
      <c r="P17" s="114"/>
      <c r="Q17" s="115"/>
      <c r="R17" s="103"/>
      <c r="S17" s="104"/>
      <c r="T17" s="111"/>
    </row>
    <row r="18" spans="1:20" s="80" customFormat="1" ht="15" customHeight="1">
      <c r="A18" s="106"/>
      <c r="B18" s="110"/>
      <c r="C18" s="110"/>
      <c r="D18" s="112"/>
      <c r="E18" s="98"/>
      <c r="F18" s="107"/>
      <c r="G18" s="110"/>
      <c r="H18" s="104"/>
      <c r="I18" s="110"/>
      <c r="J18" s="110"/>
      <c r="K18" s="104"/>
      <c r="L18" s="104"/>
      <c r="M18" s="104"/>
      <c r="N18" s="104"/>
      <c r="O18" s="113"/>
      <c r="P18" s="114"/>
      <c r="Q18" s="115"/>
      <c r="R18" s="103"/>
      <c r="S18" s="104"/>
      <c r="T18" s="111"/>
    </row>
    <row r="19" spans="1:20" s="80" customFormat="1" ht="15" customHeight="1">
      <c r="A19" s="106"/>
      <c r="B19" s="110"/>
      <c r="C19" s="110"/>
      <c r="D19" s="112"/>
      <c r="E19" s="98"/>
      <c r="F19" s="107"/>
      <c r="G19" s="110"/>
      <c r="H19" s="104"/>
      <c r="I19" s="110"/>
      <c r="J19" s="110"/>
      <c r="K19" s="104"/>
      <c r="L19" s="104"/>
      <c r="M19" s="104"/>
      <c r="N19" s="104"/>
      <c r="O19" s="113"/>
      <c r="P19" s="114"/>
      <c r="Q19" s="115"/>
      <c r="R19" s="103"/>
      <c r="S19" s="104"/>
      <c r="T19" s="111"/>
    </row>
    <row r="20" spans="1:20" s="80" customFormat="1" ht="15" customHeight="1">
      <c r="A20" s="106"/>
      <c r="B20" s="110"/>
      <c r="C20" s="110"/>
      <c r="D20" s="112"/>
      <c r="E20" s="98"/>
      <c r="F20" s="107"/>
      <c r="G20" s="110"/>
      <c r="H20" s="104"/>
      <c r="I20" s="110"/>
      <c r="J20" s="110"/>
      <c r="K20" s="104"/>
      <c r="L20" s="104"/>
      <c r="M20" s="104"/>
      <c r="N20" s="104"/>
      <c r="O20" s="113"/>
      <c r="P20" s="114"/>
      <c r="Q20" s="115"/>
      <c r="R20" s="103"/>
      <c r="S20" s="104"/>
      <c r="T20" s="111"/>
    </row>
    <row r="21" spans="1:20" s="80" customFormat="1" ht="15" customHeight="1">
      <c r="A21" s="106"/>
      <c r="B21" s="110"/>
      <c r="C21" s="110"/>
      <c r="D21" s="112"/>
      <c r="E21" s="98"/>
      <c r="F21" s="107"/>
      <c r="G21" s="110"/>
      <c r="H21" s="104"/>
      <c r="I21" s="110"/>
      <c r="J21" s="110"/>
      <c r="K21" s="104"/>
      <c r="L21" s="104"/>
      <c r="M21" s="104"/>
      <c r="N21" s="104"/>
      <c r="O21" s="113"/>
      <c r="P21" s="114"/>
      <c r="Q21" s="115"/>
      <c r="R21" s="103"/>
      <c r="S21" s="104"/>
      <c r="T21" s="111"/>
    </row>
    <row r="22" spans="1:20" s="80" customFormat="1" ht="15" customHeight="1">
      <c r="A22" s="106"/>
      <c r="B22" s="110"/>
      <c r="C22" s="110"/>
      <c r="D22" s="112"/>
      <c r="E22" s="98"/>
      <c r="F22" s="107"/>
      <c r="G22" s="110"/>
      <c r="H22" s="104"/>
      <c r="I22" s="110"/>
      <c r="J22" s="110"/>
      <c r="K22" s="104"/>
      <c r="L22" s="104"/>
      <c r="M22" s="104"/>
      <c r="N22" s="104"/>
      <c r="O22" s="113"/>
      <c r="P22" s="114"/>
      <c r="Q22" s="115"/>
      <c r="R22" s="103"/>
      <c r="S22" s="104"/>
      <c r="T22" s="111"/>
    </row>
    <row r="23" spans="1:20" s="80" customFormat="1" ht="15" customHeight="1">
      <c r="A23" s="106"/>
      <c r="B23" s="110"/>
      <c r="C23" s="110"/>
      <c r="D23" s="112"/>
      <c r="E23" s="98"/>
      <c r="F23" s="107"/>
      <c r="G23" s="110"/>
      <c r="H23" s="104"/>
      <c r="I23" s="110"/>
      <c r="J23" s="110"/>
      <c r="K23" s="104"/>
      <c r="L23" s="104"/>
      <c r="M23" s="104"/>
      <c r="N23" s="104"/>
      <c r="O23" s="113"/>
      <c r="P23" s="114"/>
      <c r="Q23" s="115"/>
      <c r="R23" s="103"/>
      <c r="S23" s="104"/>
      <c r="T23" s="111"/>
    </row>
    <row r="24" spans="1:20" s="80" customFormat="1" ht="15" customHeight="1">
      <c r="A24" s="106"/>
      <c r="B24" s="110"/>
      <c r="C24" s="110"/>
      <c r="D24" s="112"/>
      <c r="E24" s="98"/>
      <c r="F24" s="107"/>
      <c r="G24" s="110"/>
      <c r="H24" s="104"/>
      <c r="I24" s="110"/>
      <c r="J24" s="110"/>
      <c r="K24" s="104"/>
      <c r="L24" s="104"/>
      <c r="M24" s="104"/>
      <c r="N24" s="104"/>
      <c r="O24" s="113"/>
      <c r="P24" s="114"/>
      <c r="Q24" s="115"/>
      <c r="R24" s="103"/>
      <c r="S24" s="104"/>
      <c r="T24" s="111"/>
    </row>
    <row r="25" spans="1:20" s="80" customFormat="1" ht="15" customHeight="1">
      <c r="A25" s="106"/>
      <c r="B25" s="110"/>
      <c r="C25" s="110"/>
      <c r="D25" s="112"/>
      <c r="E25" s="98"/>
      <c r="F25" s="107"/>
      <c r="G25" s="110"/>
      <c r="H25" s="104"/>
      <c r="I25" s="110"/>
      <c r="J25" s="110"/>
      <c r="K25" s="104"/>
      <c r="L25" s="104"/>
      <c r="M25" s="104"/>
      <c r="N25" s="104"/>
      <c r="O25" s="113"/>
      <c r="P25" s="114"/>
      <c r="Q25" s="115"/>
      <c r="R25" s="103"/>
      <c r="S25" s="104"/>
      <c r="T25" s="111"/>
    </row>
    <row r="26" spans="1:20" s="80" customFormat="1" ht="15" customHeight="1">
      <c r="A26" s="106"/>
      <c r="B26" s="110"/>
      <c r="C26" s="110"/>
      <c r="D26" s="112"/>
      <c r="E26" s="98"/>
      <c r="F26" s="107"/>
      <c r="G26" s="110"/>
      <c r="H26" s="104"/>
      <c r="I26" s="110"/>
      <c r="J26" s="110"/>
      <c r="K26" s="104"/>
      <c r="L26" s="104"/>
      <c r="M26" s="104"/>
      <c r="N26" s="104"/>
      <c r="O26" s="113"/>
      <c r="P26" s="114"/>
      <c r="Q26" s="115"/>
      <c r="R26" s="103"/>
      <c r="S26" s="104"/>
      <c r="T26" s="111"/>
    </row>
    <row r="27" spans="1:20" s="80" customFormat="1" ht="15" customHeight="1">
      <c r="A27" s="153" t="s">
        <v>97</v>
      </c>
      <c r="B27" s="154"/>
      <c r="C27" s="154"/>
      <c r="D27" s="154"/>
      <c r="E27" s="155"/>
      <c r="F27" s="107">
        <v>9098.4500000000007</v>
      </c>
      <c r="G27" s="110"/>
      <c r="H27" s="104"/>
      <c r="I27" s="110"/>
      <c r="J27" s="110"/>
      <c r="K27" s="116">
        <v>0</v>
      </c>
      <c r="L27" s="116">
        <v>0</v>
      </c>
      <c r="M27" s="104" t="e">
        <v>#NAME?</v>
      </c>
      <c r="N27" s="104">
        <v>0</v>
      </c>
      <c r="O27" s="117">
        <v>25315700</v>
      </c>
      <c r="P27" s="117"/>
      <c r="Q27" s="117">
        <v>15695700</v>
      </c>
      <c r="R27" s="103" t="s">
        <v>137</v>
      </c>
      <c r="S27" s="104"/>
      <c r="T27" s="111"/>
    </row>
    <row r="28" spans="1:20" s="80" customFormat="1" ht="15" customHeight="1">
      <c r="A28" s="156" t="s">
        <v>98</v>
      </c>
      <c r="B28" s="157"/>
      <c r="C28" s="157"/>
      <c r="D28" s="157"/>
      <c r="E28" s="158"/>
      <c r="F28" s="101"/>
      <c r="G28" s="101"/>
      <c r="H28" s="100"/>
      <c r="I28" s="101"/>
      <c r="J28" s="101"/>
      <c r="K28" s="118"/>
      <c r="L28" s="118"/>
      <c r="M28" s="100"/>
      <c r="N28" s="100"/>
      <c r="O28" s="117"/>
      <c r="P28" s="117"/>
      <c r="Q28" s="117"/>
      <c r="R28" s="103" t="s">
        <v>137</v>
      </c>
      <c r="S28" s="100"/>
      <c r="T28" s="111"/>
    </row>
    <row r="29" spans="1:20" s="80" customFormat="1" ht="15" customHeight="1">
      <c r="A29" s="153" t="s">
        <v>99</v>
      </c>
      <c r="B29" s="154"/>
      <c r="C29" s="154"/>
      <c r="D29" s="154"/>
      <c r="E29" s="155"/>
      <c r="F29" s="119"/>
      <c r="G29" s="119"/>
      <c r="H29" s="120"/>
      <c r="I29" s="105"/>
      <c r="J29" s="105"/>
      <c r="K29" s="121">
        <v>0</v>
      </c>
      <c r="L29" s="121">
        <v>0</v>
      </c>
      <c r="M29" s="122" t="e">
        <v>#NAME?</v>
      </c>
      <c r="N29" s="122">
        <v>0</v>
      </c>
      <c r="O29" s="117">
        <v>25315700</v>
      </c>
      <c r="P29" s="117"/>
      <c r="Q29" s="117">
        <v>15695700</v>
      </c>
      <c r="R29" s="103" t="s">
        <v>137</v>
      </c>
      <c r="S29" s="122"/>
      <c r="T29" s="111"/>
    </row>
  </sheetData>
  <mergeCells count="16">
    <mergeCell ref="A29:E29"/>
    <mergeCell ref="A2:T2"/>
    <mergeCell ref="A3:T3"/>
    <mergeCell ref="A6:A7"/>
    <mergeCell ref="D6:D7"/>
    <mergeCell ref="E6:E7"/>
    <mergeCell ref="I6:I7"/>
    <mergeCell ref="K6:L6"/>
    <mergeCell ref="M6:N6"/>
    <mergeCell ref="O6:Q6"/>
    <mergeCell ref="R6:R7"/>
    <mergeCell ref="T6:T7"/>
    <mergeCell ref="B8:B13"/>
    <mergeCell ref="I8:I12"/>
    <mergeCell ref="A27:E27"/>
    <mergeCell ref="A28:E28"/>
  </mergeCells>
  <phoneticPr fontId="3" type="noConversion"/>
  <conditionalFormatting sqref="T28:T29">
    <cfRule type="expression" dxfId="5" priority="5" stopIfTrue="1">
      <formula>$A$2="固定资产-房屋建筑物清查评估操作表"</formula>
    </cfRule>
  </conditionalFormatting>
  <conditionalFormatting sqref="O27:Q29">
    <cfRule type="cellIs" dxfId="4" priority="3" stopIfTrue="1" operator="equal">
      <formula>0</formula>
    </cfRule>
  </conditionalFormatting>
  <conditionalFormatting sqref="R8:R29">
    <cfRule type="expression" dxfId="3" priority="2" stopIfTrue="1">
      <formula>R8=0</formula>
    </cfRule>
  </conditionalFormatting>
  <hyperlinks>
    <hyperlink ref="A1" location="固定资产汇总表!R1C1" display="返回"/>
    <hyperlink ref="B1" location="索引!A1" display="返回索引"/>
  </hyperlinks>
  <printOptions horizontalCentered="1"/>
  <pageMargins left="0.39370078740157483" right="0.39370078740157483" top="0.62992125984251968" bottom="0.78740157480314965" header="0.70866141732283472" footer="0.39370078740157483"/>
  <pageSetup paperSize="9" orientation="landscape" horizontalDpi="4294967292" r:id="rId1"/>
  <headerFooter alignWithMargins="0">
    <oddFooter xml:space="preserve">&amp;L&amp;9被评估单位填表人：关涛
填表日期&amp;"Arial Narrow,常规"2021&amp;"宋体,常规"年&amp;"Arial Narrow,常规"7&amp;"宋体,常规"月&amp;"Arial Narrow,常规"27&amp;"宋体,常规"日&amp;C&amp;9评估人员：姚国勇、郭琳琳
&amp;R&amp;9共&amp;"Arial Narrow,常规"&amp;N&amp;"宋体,常规"页，第&amp;"Arial Narrow,常规"&amp;P&amp;"宋体,常规"页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9"/>
  <sheetViews>
    <sheetView zoomScale="90" workbookViewId="0">
      <selection activeCell="A8" sqref="A8"/>
    </sheetView>
  </sheetViews>
  <sheetFormatPr defaultRowHeight="15" customHeight="1"/>
  <cols>
    <col min="1" max="1" width="4.625" style="137" customWidth="1"/>
    <col min="2" max="2" width="10.125" style="80" customWidth="1"/>
    <col min="3" max="3" width="9.125" style="80" customWidth="1"/>
    <col min="4" max="4" width="7.75" style="75" customWidth="1"/>
    <col min="5" max="5" width="5.25" style="75" hidden="1" customWidth="1"/>
    <col min="6" max="6" width="5.25" style="75" bestFit="1" customWidth="1"/>
    <col min="7" max="7" width="4.375" style="75" hidden="1" customWidth="1"/>
    <col min="8" max="8" width="6.5" style="75" customWidth="1"/>
    <col min="9" max="9" width="7.5" style="75" customWidth="1"/>
    <col min="10" max="10" width="3.75" style="75" customWidth="1"/>
    <col min="11" max="11" width="6" style="77" customWidth="1"/>
    <col min="12" max="12" width="4.75" style="75" customWidth="1"/>
    <col min="13" max="13" width="5" style="75" customWidth="1"/>
    <col min="14" max="14" width="8.625" style="75" bestFit="1" customWidth="1"/>
    <col min="15" max="15" width="5.25" style="75" bestFit="1" customWidth="1"/>
    <col min="16" max="17" width="8.875" style="75" bestFit="1" customWidth="1"/>
    <col min="18" max="18" width="12.75" style="75" hidden="1" customWidth="1"/>
    <col min="19" max="19" width="11.375" style="75" bestFit="1" customWidth="1"/>
    <col min="20" max="20" width="7.125" style="75" bestFit="1" customWidth="1"/>
    <col min="21" max="21" width="4.5" style="75" customWidth="1"/>
    <col min="22" max="22" width="4.625" style="75" customWidth="1"/>
    <col min="23" max="16384" width="9" style="75"/>
  </cols>
  <sheetData>
    <row r="1" spans="1:22" ht="11.25" customHeight="1">
      <c r="A1" s="73" t="s">
        <v>15</v>
      </c>
      <c r="B1" s="74" t="s">
        <v>16</v>
      </c>
      <c r="C1" s="74"/>
    </row>
    <row r="2" spans="1:22" s="79" customFormat="1" ht="30" customHeight="1">
      <c r="A2" s="159" t="s">
        <v>100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</row>
    <row r="3" spans="1:22" s="80" customFormat="1" ht="18" customHeight="1">
      <c r="A3" s="81" t="s">
        <v>135</v>
      </c>
      <c r="B3" s="83"/>
      <c r="C3" s="83"/>
      <c r="D3" s="83"/>
      <c r="E3" s="83"/>
      <c r="F3" s="83"/>
      <c r="G3" s="83"/>
      <c r="H3" s="83"/>
      <c r="I3" s="83"/>
      <c r="J3" s="83"/>
      <c r="K3" s="82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</row>
    <row r="4" spans="1:22" s="80" customFormat="1" ht="12" customHeight="1">
      <c r="A4" s="81"/>
      <c r="B4" s="83"/>
      <c r="C4" s="83"/>
      <c r="D4" s="83"/>
      <c r="E4" s="83"/>
      <c r="F4" s="83"/>
      <c r="G4" s="83"/>
      <c r="H4" s="83"/>
      <c r="I4" s="83"/>
      <c r="J4" s="83"/>
      <c r="K4" s="82"/>
      <c r="L4" s="83"/>
      <c r="M4" s="83"/>
      <c r="N4" s="83"/>
      <c r="O4" s="83"/>
      <c r="P4" s="83"/>
      <c r="Q4" s="83"/>
      <c r="R4" s="83"/>
      <c r="S4" s="83"/>
      <c r="T4" s="83"/>
      <c r="U4" s="83"/>
      <c r="V4" s="85" t="s">
        <v>101</v>
      </c>
    </row>
    <row r="5" spans="1:22" s="80" customFormat="1" ht="12" customHeight="1">
      <c r="A5" s="86" t="s">
        <v>136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U5" s="88"/>
      <c r="V5" s="89" t="s">
        <v>102</v>
      </c>
    </row>
    <row r="6" spans="1:22" s="91" customFormat="1" ht="15" customHeight="1">
      <c r="A6" s="168" t="s">
        <v>103</v>
      </c>
      <c r="B6" s="123" t="s">
        <v>104</v>
      </c>
      <c r="C6" s="124" t="s">
        <v>105</v>
      </c>
      <c r="D6" s="168" t="s">
        <v>106</v>
      </c>
      <c r="E6" s="168" t="s">
        <v>107</v>
      </c>
      <c r="F6" s="168" t="s">
        <v>108</v>
      </c>
      <c r="G6" s="168" t="s">
        <v>109</v>
      </c>
      <c r="H6" s="168" t="s">
        <v>110</v>
      </c>
      <c r="I6" s="174" t="s">
        <v>111</v>
      </c>
      <c r="J6" s="168" t="s">
        <v>112</v>
      </c>
      <c r="K6" s="174" t="s">
        <v>113</v>
      </c>
      <c r="L6" s="168" t="s">
        <v>114</v>
      </c>
      <c r="M6" s="168" t="s">
        <v>115</v>
      </c>
      <c r="N6" s="123" t="s">
        <v>116</v>
      </c>
      <c r="O6" s="124" t="s">
        <v>117</v>
      </c>
      <c r="P6" s="123" t="s">
        <v>118</v>
      </c>
      <c r="Q6" s="168" t="s">
        <v>119</v>
      </c>
      <c r="R6" s="168" t="s">
        <v>120</v>
      </c>
      <c r="S6" s="168" t="s">
        <v>121</v>
      </c>
      <c r="T6" s="168" t="s">
        <v>122</v>
      </c>
      <c r="U6" s="168" t="s">
        <v>123</v>
      </c>
      <c r="V6" s="168" t="s">
        <v>124</v>
      </c>
    </row>
    <row r="7" spans="1:22" s="127" customFormat="1" ht="15" customHeight="1">
      <c r="A7" s="169"/>
      <c r="B7" s="125" t="s">
        <v>80</v>
      </c>
      <c r="C7" s="126" t="s">
        <v>125</v>
      </c>
      <c r="D7" s="169"/>
      <c r="E7" s="169"/>
      <c r="F7" s="169"/>
      <c r="G7" s="169"/>
      <c r="H7" s="169"/>
      <c r="I7" s="175"/>
      <c r="J7" s="169"/>
      <c r="K7" s="175"/>
      <c r="L7" s="169"/>
      <c r="M7" s="173"/>
      <c r="N7" s="125" t="s">
        <v>126</v>
      </c>
      <c r="O7" s="126" t="s">
        <v>83</v>
      </c>
      <c r="P7" s="125" t="s">
        <v>127</v>
      </c>
      <c r="Q7" s="169"/>
      <c r="R7" s="169"/>
      <c r="S7" s="169"/>
      <c r="T7" s="169"/>
      <c r="U7" s="169"/>
      <c r="V7" s="169"/>
    </row>
    <row r="8" spans="1:22" s="80" customFormat="1" ht="50.25" customHeight="1">
      <c r="A8" s="128">
        <v>1</v>
      </c>
      <c r="B8" s="129" t="s">
        <v>138</v>
      </c>
      <c r="C8" s="96" t="s">
        <v>128</v>
      </c>
      <c r="D8" s="96" t="s">
        <v>129</v>
      </c>
      <c r="E8" s="101"/>
      <c r="F8" s="130" t="s">
        <v>130</v>
      </c>
      <c r="G8" s="101"/>
      <c r="H8" s="130" t="s">
        <v>131</v>
      </c>
      <c r="I8" s="98">
        <v>56080</v>
      </c>
      <c r="J8" s="130" t="s">
        <v>131</v>
      </c>
      <c r="K8" s="98">
        <v>37803</v>
      </c>
      <c r="L8" s="101">
        <v>50</v>
      </c>
      <c r="M8" s="96" t="s">
        <v>132</v>
      </c>
      <c r="N8" s="101">
        <v>472240.4</v>
      </c>
      <c r="O8" s="97" t="s">
        <v>133</v>
      </c>
      <c r="P8" s="131"/>
      <c r="Q8" s="101"/>
      <c r="R8" s="131"/>
      <c r="S8" s="101">
        <v>10899300</v>
      </c>
      <c r="T8" s="132"/>
      <c r="U8" s="132"/>
      <c r="V8" s="101"/>
    </row>
    <row r="9" spans="1:22" s="80" customFormat="1" ht="15" customHeight="1">
      <c r="A9" s="128"/>
      <c r="B9" s="101"/>
      <c r="C9" s="101"/>
      <c r="D9" s="101"/>
      <c r="E9" s="101"/>
      <c r="F9" s="101"/>
      <c r="G9" s="101"/>
      <c r="H9" s="101"/>
      <c r="I9" s="101"/>
      <c r="J9" s="101"/>
      <c r="K9" s="98"/>
      <c r="L9" s="101"/>
      <c r="M9" s="101"/>
      <c r="N9" s="101"/>
      <c r="O9" s="110"/>
      <c r="P9" s="131"/>
      <c r="Q9" s="131"/>
      <c r="R9" s="131"/>
      <c r="S9" s="131"/>
      <c r="T9" s="131"/>
      <c r="U9" s="132"/>
      <c r="V9" s="101"/>
    </row>
    <row r="10" spans="1:22" s="80" customFormat="1" ht="15" customHeight="1">
      <c r="A10" s="128"/>
      <c r="B10" s="101"/>
      <c r="C10" s="101"/>
      <c r="D10" s="101"/>
      <c r="E10" s="101"/>
      <c r="F10" s="101"/>
      <c r="G10" s="101"/>
      <c r="H10" s="101"/>
      <c r="I10" s="101"/>
      <c r="J10" s="101"/>
      <c r="K10" s="98"/>
      <c r="L10" s="101"/>
      <c r="M10" s="101"/>
      <c r="N10" s="101"/>
      <c r="O10" s="110"/>
      <c r="P10" s="131"/>
      <c r="Q10" s="131"/>
      <c r="R10" s="131"/>
      <c r="S10" s="131"/>
      <c r="T10" s="131"/>
      <c r="U10" s="132"/>
      <c r="V10" s="101"/>
    </row>
    <row r="11" spans="1:22" s="80" customFormat="1" ht="15" customHeight="1">
      <c r="A11" s="128"/>
      <c r="B11" s="101"/>
      <c r="C11" s="101"/>
      <c r="D11" s="101"/>
      <c r="E11" s="101"/>
      <c r="F11" s="101"/>
      <c r="G11" s="101"/>
      <c r="H11" s="101"/>
      <c r="I11" s="101"/>
      <c r="J11" s="101"/>
      <c r="K11" s="98"/>
      <c r="L11" s="101"/>
      <c r="M11" s="101"/>
      <c r="N11" s="101"/>
      <c r="O11" s="110"/>
      <c r="P11" s="131"/>
      <c r="Q11" s="131"/>
      <c r="R11" s="131"/>
      <c r="S11" s="131"/>
      <c r="T11" s="131"/>
      <c r="U11" s="132"/>
      <c r="V11" s="101"/>
    </row>
    <row r="12" spans="1:22" s="80" customFormat="1" ht="15" customHeight="1">
      <c r="A12" s="128"/>
      <c r="B12" s="101"/>
      <c r="C12" s="101"/>
      <c r="D12" s="101"/>
      <c r="E12" s="101"/>
      <c r="F12" s="101"/>
      <c r="G12" s="101"/>
      <c r="H12" s="101"/>
      <c r="I12" s="101"/>
      <c r="J12" s="101"/>
      <c r="K12" s="98"/>
      <c r="L12" s="101"/>
      <c r="M12" s="101"/>
      <c r="N12" s="101"/>
      <c r="O12" s="110"/>
      <c r="P12" s="131"/>
      <c r="Q12" s="131"/>
      <c r="R12" s="131"/>
      <c r="S12" s="131"/>
      <c r="T12" s="131"/>
      <c r="U12" s="132"/>
      <c r="V12" s="101"/>
    </row>
    <row r="13" spans="1:22" s="80" customFormat="1" ht="15" customHeight="1">
      <c r="A13" s="128"/>
      <c r="B13" s="101"/>
      <c r="C13" s="101"/>
      <c r="D13" s="101"/>
      <c r="E13" s="101"/>
      <c r="F13" s="101"/>
      <c r="G13" s="101"/>
      <c r="H13" s="101"/>
      <c r="I13" s="101"/>
      <c r="J13" s="101"/>
      <c r="K13" s="98"/>
      <c r="L13" s="101"/>
      <c r="M13" s="101"/>
      <c r="N13" s="101"/>
      <c r="O13" s="110"/>
      <c r="P13" s="131"/>
      <c r="Q13" s="131"/>
      <c r="R13" s="131"/>
      <c r="S13" s="131"/>
      <c r="T13" s="131"/>
      <c r="U13" s="132"/>
      <c r="V13" s="101"/>
    </row>
    <row r="14" spans="1:22" s="80" customFormat="1" ht="15" customHeight="1">
      <c r="A14" s="128"/>
      <c r="B14" s="101"/>
      <c r="C14" s="101"/>
      <c r="D14" s="101"/>
      <c r="E14" s="101"/>
      <c r="F14" s="101"/>
      <c r="G14" s="101"/>
      <c r="H14" s="101"/>
      <c r="I14" s="101"/>
      <c r="J14" s="101"/>
      <c r="K14" s="98"/>
      <c r="L14" s="101"/>
      <c r="M14" s="101"/>
      <c r="N14" s="101"/>
      <c r="O14" s="110"/>
      <c r="P14" s="131"/>
      <c r="Q14" s="131"/>
      <c r="R14" s="131"/>
      <c r="S14" s="131"/>
      <c r="T14" s="131"/>
      <c r="U14" s="132"/>
      <c r="V14" s="101"/>
    </row>
    <row r="15" spans="1:22" s="80" customFormat="1" ht="15" customHeight="1">
      <c r="A15" s="128"/>
      <c r="B15" s="101"/>
      <c r="C15" s="101"/>
      <c r="D15" s="101"/>
      <c r="E15" s="101"/>
      <c r="F15" s="101"/>
      <c r="G15" s="101"/>
      <c r="H15" s="101"/>
      <c r="I15" s="101"/>
      <c r="J15" s="101"/>
      <c r="K15" s="98"/>
      <c r="L15" s="101"/>
      <c r="M15" s="101"/>
      <c r="N15" s="101"/>
      <c r="O15" s="110"/>
      <c r="P15" s="131"/>
      <c r="Q15" s="131"/>
      <c r="R15" s="131"/>
      <c r="S15" s="131"/>
      <c r="T15" s="131"/>
      <c r="U15" s="132"/>
      <c r="V15" s="101"/>
    </row>
    <row r="16" spans="1:22" s="80" customFormat="1" ht="15" customHeight="1">
      <c r="A16" s="128"/>
      <c r="B16" s="101"/>
      <c r="C16" s="101"/>
      <c r="D16" s="101"/>
      <c r="E16" s="101"/>
      <c r="F16" s="101"/>
      <c r="G16" s="101"/>
      <c r="H16" s="101"/>
      <c r="I16" s="101"/>
      <c r="J16" s="101"/>
      <c r="K16" s="98"/>
      <c r="L16" s="101"/>
      <c r="M16" s="101"/>
      <c r="N16" s="101"/>
      <c r="O16" s="110"/>
      <c r="P16" s="131"/>
      <c r="Q16" s="131"/>
      <c r="R16" s="131"/>
      <c r="S16" s="131"/>
      <c r="T16" s="131"/>
      <c r="U16" s="132"/>
      <c r="V16" s="101"/>
    </row>
    <row r="17" spans="1:22" s="80" customFormat="1" ht="15" customHeight="1">
      <c r="A17" s="128"/>
      <c r="B17" s="101"/>
      <c r="C17" s="101"/>
      <c r="D17" s="101"/>
      <c r="E17" s="101"/>
      <c r="F17" s="101"/>
      <c r="G17" s="101"/>
      <c r="H17" s="101"/>
      <c r="I17" s="101"/>
      <c r="J17" s="101"/>
      <c r="K17" s="98"/>
      <c r="L17" s="101"/>
      <c r="M17" s="101"/>
      <c r="N17" s="101"/>
      <c r="O17" s="110"/>
      <c r="P17" s="131"/>
      <c r="Q17" s="131"/>
      <c r="R17" s="131"/>
      <c r="S17" s="131"/>
      <c r="T17" s="131"/>
      <c r="U17" s="132"/>
      <c r="V17" s="101"/>
    </row>
    <row r="18" spans="1:22" s="80" customFormat="1" ht="15" customHeight="1">
      <c r="A18" s="128"/>
      <c r="B18" s="101"/>
      <c r="C18" s="101"/>
      <c r="D18" s="101"/>
      <c r="E18" s="101"/>
      <c r="F18" s="101"/>
      <c r="G18" s="101"/>
      <c r="H18" s="101"/>
      <c r="I18" s="101"/>
      <c r="J18" s="101"/>
      <c r="K18" s="98"/>
      <c r="L18" s="101"/>
      <c r="M18" s="101"/>
      <c r="N18" s="101"/>
      <c r="O18" s="110"/>
      <c r="P18" s="131"/>
      <c r="Q18" s="131"/>
      <c r="R18" s="131"/>
      <c r="S18" s="131"/>
      <c r="T18" s="131"/>
      <c r="U18" s="132"/>
      <c r="V18" s="101"/>
    </row>
    <row r="19" spans="1:22" s="80" customFormat="1" ht="15" customHeight="1">
      <c r="A19" s="128"/>
      <c r="B19" s="101"/>
      <c r="C19" s="101"/>
      <c r="D19" s="101"/>
      <c r="E19" s="101"/>
      <c r="F19" s="101"/>
      <c r="G19" s="101"/>
      <c r="H19" s="101"/>
      <c r="I19" s="101"/>
      <c r="J19" s="101"/>
      <c r="K19" s="98"/>
      <c r="L19" s="101"/>
      <c r="M19" s="101"/>
      <c r="N19" s="101"/>
      <c r="O19" s="110"/>
      <c r="P19" s="131"/>
      <c r="Q19" s="131"/>
      <c r="R19" s="131"/>
      <c r="S19" s="131"/>
      <c r="T19" s="131"/>
      <c r="U19" s="132"/>
      <c r="V19" s="101"/>
    </row>
    <row r="20" spans="1:22" s="80" customFormat="1" ht="15" customHeight="1">
      <c r="A20" s="128"/>
      <c r="B20" s="101"/>
      <c r="C20" s="101"/>
      <c r="D20" s="101"/>
      <c r="E20" s="101"/>
      <c r="F20" s="101"/>
      <c r="G20" s="101"/>
      <c r="H20" s="101"/>
      <c r="I20" s="101"/>
      <c r="J20" s="101"/>
      <c r="K20" s="98"/>
      <c r="L20" s="101"/>
      <c r="M20" s="101"/>
      <c r="N20" s="101"/>
      <c r="O20" s="110"/>
      <c r="P20" s="131"/>
      <c r="Q20" s="131"/>
      <c r="R20" s="131"/>
      <c r="S20" s="131"/>
      <c r="T20" s="131"/>
      <c r="U20" s="132"/>
      <c r="V20" s="101"/>
    </row>
    <row r="21" spans="1:22" s="80" customFormat="1" ht="15" customHeight="1">
      <c r="A21" s="128"/>
      <c r="B21" s="101"/>
      <c r="C21" s="101"/>
      <c r="D21" s="101"/>
      <c r="E21" s="101"/>
      <c r="F21" s="101"/>
      <c r="G21" s="101"/>
      <c r="H21" s="101"/>
      <c r="I21" s="101"/>
      <c r="J21" s="101"/>
      <c r="K21" s="98"/>
      <c r="L21" s="101"/>
      <c r="M21" s="101"/>
      <c r="N21" s="101"/>
      <c r="O21" s="110"/>
      <c r="P21" s="131"/>
      <c r="Q21" s="131"/>
      <c r="R21" s="131"/>
      <c r="S21" s="131"/>
      <c r="T21" s="131"/>
      <c r="U21" s="132"/>
      <c r="V21" s="101"/>
    </row>
    <row r="22" spans="1:22" s="80" customFormat="1" ht="15" customHeight="1">
      <c r="A22" s="128"/>
      <c r="B22" s="101"/>
      <c r="C22" s="101"/>
      <c r="D22" s="101"/>
      <c r="E22" s="101"/>
      <c r="F22" s="101"/>
      <c r="G22" s="101"/>
      <c r="H22" s="101"/>
      <c r="I22" s="101"/>
      <c r="J22" s="101"/>
      <c r="K22" s="98"/>
      <c r="L22" s="101"/>
      <c r="M22" s="101"/>
      <c r="N22" s="101"/>
      <c r="O22" s="110"/>
      <c r="P22" s="131"/>
      <c r="Q22" s="131"/>
      <c r="R22" s="131"/>
      <c r="S22" s="131"/>
      <c r="T22" s="131"/>
      <c r="U22" s="132"/>
      <c r="V22" s="101"/>
    </row>
    <row r="23" spans="1:22" s="80" customFormat="1" ht="15" customHeight="1">
      <c r="A23" s="128"/>
      <c r="B23" s="101"/>
      <c r="C23" s="101"/>
      <c r="D23" s="101"/>
      <c r="E23" s="101"/>
      <c r="F23" s="101"/>
      <c r="G23" s="101"/>
      <c r="H23" s="101"/>
      <c r="I23" s="101"/>
      <c r="J23" s="101"/>
      <c r="K23" s="98"/>
      <c r="L23" s="101"/>
      <c r="M23" s="101"/>
      <c r="N23" s="101"/>
      <c r="O23" s="110"/>
      <c r="P23" s="131"/>
      <c r="Q23" s="131"/>
      <c r="R23" s="131"/>
      <c r="S23" s="131"/>
      <c r="T23" s="131"/>
      <c r="U23" s="132"/>
      <c r="V23" s="101"/>
    </row>
    <row r="24" spans="1:22" s="80" customFormat="1" ht="15" customHeight="1">
      <c r="A24" s="128"/>
      <c r="B24" s="101"/>
      <c r="C24" s="101"/>
      <c r="D24" s="101"/>
      <c r="E24" s="101"/>
      <c r="F24" s="101"/>
      <c r="G24" s="101"/>
      <c r="H24" s="101"/>
      <c r="I24" s="101"/>
      <c r="J24" s="101"/>
      <c r="K24" s="98"/>
      <c r="L24" s="101"/>
      <c r="M24" s="101"/>
      <c r="N24" s="101"/>
      <c r="O24" s="110"/>
      <c r="P24" s="131"/>
      <c r="Q24" s="131"/>
      <c r="R24" s="131"/>
      <c r="S24" s="131"/>
      <c r="T24" s="131"/>
      <c r="U24" s="132"/>
      <c r="V24" s="101"/>
    </row>
    <row r="25" spans="1:22" s="80" customFormat="1" ht="15" customHeight="1">
      <c r="A25" s="128"/>
      <c r="B25" s="101"/>
      <c r="C25" s="101"/>
      <c r="D25" s="101"/>
      <c r="E25" s="101"/>
      <c r="F25" s="101"/>
      <c r="G25" s="101"/>
      <c r="H25" s="101"/>
      <c r="I25" s="101"/>
      <c r="J25" s="101"/>
      <c r="K25" s="98"/>
      <c r="L25" s="101"/>
      <c r="M25" s="101"/>
      <c r="N25" s="101"/>
      <c r="O25" s="110"/>
      <c r="P25" s="131"/>
      <c r="Q25" s="131"/>
      <c r="R25" s="131"/>
      <c r="S25" s="131"/>
      <c r="T25" s="131"/>
      <c r="U25" s="132"/>
      <c r="V25" s="101"/>
    </row>
    <row r="26" spans="1:22" s="80" customFormat="1" ht="15" customHeight="1">
      <c r="A26" s="128"/>
      <c r="B26" s="101"/>
      <c r="C26" s="101"/>
      <c r="D26" s="101"/>
      <c r="E26" s="101"/>
      <c r="F26" s="101"/>
      <c r="G26" s="101"/>
      <c r="H26" s="101"/>
      <c r="I26" s="101"/>
      <c r="J26" s="101"/>
      <c r="K26" s="98"/>
      <c r="L26" s="101"/>
      <c r="M26" s="101"/>
      <c r="N26" s="101"/>
      <c r="O26" s="110"/>
      <c r="P26" s="131"/>
      <c r="Q26" s="131"/>
      <c r="R26" s="131"/>
      <c r="S26" s="131"/>
      <c r="T26" s="131"/>
      <c r="U26" s="132"/>
      <c r="V26" s="101"/>
    </row>
    <row r="27" spans="1:22" s="80" customFormat="1" ht="15" customHeight="1">
      <c r="A27" s="128"/>
      <c r="B27" s="101"/>
      <c r="C27" s="101"/>
      <c r="D27" s="101"/>
      <c r="E27" s="101"/>
      <c r="F27" s="101"/>
      <c r="G27" s="101"/>
      <c r="H27" s="101"/>
      <c r="I27" s="101"/>
      <c r="J27" s="101"/>
      <c r="K27" s="98"/>
      <c r="L27" s="101"/>
      <c r="M27" s="101"/>
      <c r="N27" s="101"/>
      <c r="O27" s="110"/>
      <c r="P27" s="131"/>
      <c r="Q27" s="131"/>
      <c r="R27" s="131"/>
      <c r="S27" s="131"/>
      <c r="T27" s="131"/>
      <c r="U27" s="132"/>
      <c r="V27" s="101"/>
    </row>
    <row r="28" spans="1:22" s="80" customFormat="1" ht="15" customHeight="1">
      <c r="A28" s="128"/>
      <c r="B28" s="101"/>
      <c r="C28" s="101"/>
      <c r="D28" s="101"/>
      <c r="E28" s="101"/>
      <c r="F28" s="101"/>
      <c r="G28" s="101"/>
      <c r="H28" s="101"/>
      <c r="I28" s="101"/>
      <c r="J28" s="101"/>
      <c r="K28" s="98"/>
      <c r="L28" s="101"/>
      <c r="M28" s="101"/>
      <c r="N28" s="101"/>
      <c r="O28" s="110"/>
      <c r="P28" s="131"/>
      <c r="Q28" s="131"/>
      <c r="R28" s="131"/>
      <c r="S28" s="131"/>
      <c r="T28" s="131"/>
      <c r="U28" s="132"/>
      <c r="V28" s="101"/>
    </row>
    <row r="29" spans="1:22" s="80" customFormat="1" ht="15" customHeight="1">
      <c r="A29" s="170" t="s">
        <v>134</v>
      </c>
      <c r="B29" s="171"/>
      <c r="C29" s="171"/>
      <c r="D29" s="172"/>
      <c r="E29" s="133"/>
      <c r="F29" s="133"/>
      <c r="G29" s="133"/>
      <c r="H29" s="133"/>
      <c r="I29" s="133"/>
      <c r="J29" s="133"/>
      <c r="K29" s="134"/>
      <c r="L29" s="119"/>
      <c r="M29" s="119"/>
      <c r="N29" s="135">
        <v>472240.4</v>
      </c>
      <c r="O29" s="110"/>
      <c r="P29" s="135">
        <v>0</v>
      </c>
      <c r="Q29" s="135">
        <v>0</v>
      </c>
      <c r="R29" s="135">
        <v>0</v>
      </c>
      <c r="S29" s="135">
        <v>10899300</v>
      </c>
      <c r="T29" s="136" t="s">
        <v>137</v>
      </c>
      <c r="U29" s="132" t="s">
        <v>137</v>
      </c>
      <c r="V29" s="105"/>
    </row>
  </sheetData>
  <mergeCells count="19">
    <mergeCell ref="A2:V2"/>
    <mergeCell ref="A6:A7"/>
    <mergeCell ref="D6:D7"/>
    <mergeCell ref="E6:E7"/>
    <mergeCell ref="F6:F7"/>
    <mergeCell ref="G6:G7"/>
    <mergeCell ref="H6:H7"/>
    <mergeCell ref="I6:I7"/>
    <mergeCell ref="J6:J7"/>
    <mergeCell ref="K6:K7"/>
    <mergeCell ref="U6:U7"/>
    <mergeCell ref="V6:V7"/>
    <mergeCell ref="A29:D29"/>
    <mergeCell ref="L6:L7"/>
    <mergeCell ref="M6:M7"/>
    <mergeCell ref="Q6:Q7"/>
    <mergeCell ref="R6:R7"/>
    <mergeCell ref="S6:S7"/>
    <mergeCell ref="T6:T7"/>
  </mergeCells>
  <phoneticPr fontId="3" type="noConversion"/>
  <conditionalFormatting sqref="U29 U8">
    <cfRule type="expression" dxfId="2" priority="5" stopIfTrue="1">
      <formula>U8=0</formula>
    </cfRule>
  </conditionalFormatting>
  <conditionalFormatting sqref="T8">
    <cfRule type="expression" dxfId="1" priority="2" stopIfTrue="1">
      <formula>T8=0</formula>
    </cfRule>
  </conditionalFormatting>
  <conditionalFormatting sqref="S29">
    <cfRule type="cellIs" dxfId="0" priority="1" stopIfTrue="1" operator="equal">
      <formula>0</formula>
    </cfRule>
  </conditionalFormatting>
  <hyperlinks>
    <hyperlink ref="A1" location="无形资产汇总表!R1C1" display="返回"/>
    <hyperlink ref="B1" location="索引!A1" display="返回索引"/>
  </hyperlinks>
  <printOptions horizontalCentered="1"/>
  <pageMargins left="0.39370078740157483" right="0.39370078740157483" top="0.62992125984251968" bottom="0.78740157480314965" header="0.70866141732283472" footer="0.39370078740157483"/>
  <pageSetup paperSize="9" orientation="landscape" horizontalDpi="4294967292" r:id="rId1"/>
  <headerFooter alignWithMargins="0">
    <oddFooter xml:space="preserve">&amp;L&amp;9被评估单位填表人：关涛
填表日期&amp;"Arial Narrow,常规"2021&amp;"宋体,常规"年&amp;"Arial Narrow,常规"7&amp;"宋体,常规"月&amp;"Arial Narrow,常规"27&amp;"宋体,常规"日&amp;C&amp;9评估人员：姚国勇、郭琳琳
&amp;R&amp;9共&amp;"Arial Narrow,常规"&amp;N&amp;"宋体,常规"页，第&amp;"Arial Narrow,常规"&amp;P&amp;"宋体,常规"页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7</vt:i4>
      </vt:variant>
    </vt:vector>
  </HeadingPairs>
  <TitlesOfParts>
    <vt:vector size="12" baseType="lpstr">
      <vt:lpstr>评估结果汇总表1</vt:lpstr>
      <vt:lpstr>固定资产汇总表</vt:lpstr>
      <vt:lpstr>无形资产汇总表</vt:lpstr>
      <vt:lpstr>房屋建筑物</vt:lpstr>
      <vt:lpstr>土地使用权</vt:lpstr>
      <vt:lpstr>房屋建筑物!Print_Area</vt:lpstr>
      <vt:lpstr>固定资产汇总表!Print_Area</vt:lpstr>
      <vt:lpstr>土地使用权!Print_Area</vt:lpstr>
      <vt:lpstr>无形资产汇总表!Print_Area</vt:lpstr>
      <vt:lpstr>房屋建筑物!Print_Titles</vt:lpstr>
      <vt:lpstr>土地使用权!Print_Titles</vt:lpstr>
      <vt:lpstr>无形资产汇总表!Print_Titles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2023-02-15T08:04:06Z</dcterms:created>
  <dcterms:modified xsi:type="dcterms:W3CDTF">2023-02-15T08:06:49Z</dcterms:modified>
</cp:coreProperties>
</file>