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1" activeTab="7"/>
  </bookViews>
  <sheets>
    <sheet name="1-汇总表 " sheetId="4" r:id="rId1"/>
    <sheet name="4-6固定资产汇总 " sheetId="6" r:id="rId2"/>
    <sheet name="4-6-1机械设备" sheetId="7" r:id="rId3"/>
    <sheet name="4-6-2机械设备" sheetId="11" r:id="rId4"/>
    <sheet name="4-6-1测试设备 " sheetId="8" r:id="rId5"/>
    <sheet name="办公设备四" sheetId="10" r:id="rId6"/>
    <sheet name="4-6-1办公设备 (3)" sheetId="9" r:id="rId7"/>
    <sheet name="4-6-2办公设备（3）" sheetId="13" r:id="rId8"/>
    <sheet name="4-6-2测试设备" sheetId="12" r:id="rId9"/>
  </sheets>
  <externalReferences>
    <externalReference r:id="rId10"/>
  </externalReferences>
  <definedNames>
    <definedName name="a" localSheetId="0">#REF!</definedName>
    <definedName name="a" localSheetId="1">#REF!</definedName>
    <definedName name="a">#REF!</definedName>
    <definedName name="aa">#REF!</definedName>
    <definedName name="cost">#REF!</definedName>
    <definedName name="eve">[1]XL4Poppy!$C$39</definedName>
    <definedName name="PRCGAAP">#REF!</definedName>
    <definedName name="PRCGAAP2">#REF!</definedName>
    <definedName name="_xlnm.Print_Area" localSheetId="0">'1-汇总表 '!$A$1:$F$30</definedName>
    <definedName name="_xlnm.Print_Area" localSheetId="6">'4-6-1办公设备 (3)'!$A$1:$N$15</definedName>
    <definedName name="_xlnm.Print_Area" localSheetId="4">'4-6-1测试设备 '!$A$1:$N$227</definedName>
    <definedName name="_xlnm.Print_Area" localSheetId="2">'4-6-1机械设备'!$A$1:$N$15</definedName>
    <definedName name="_xlnm.Print_Area" localSheetId="1">'4-6固定资产汇总 '!$A$2:$J$25</definedName>
    <definedName name="Print_Area_MI" localSheetId="6">#REF!</definedName>
    <definedName name="Print_Area_MI" localSheetId="4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6">'4-6-1办公设备 (3)'!$1:$6</definedName>
    <definedName name="_xlnm.Print_Titles" localSheetId="4">'4-6-1测试设备 '!$1:$6</definedName>
    <definedName name="_xlnm.Print_Titles" localSheetId="2">'4-6-1机械设备'!$1:$5</definedName>
    <definedName name="Work_Program_By_Area_List" localSheetId="0">#REF!</definedName>
    <definedName name="Work_Program_By_Area_List" localSheetId="1">#REF!</definedName>
    <definedName name="Work_Program_By_Area_List">#REF!</definedName>
    <definedName name="年初短期投资" localSheetId="0">#REF!</definedName>
    <definedName name="年初短期投资" localSheetId="1">#REF!</definedName>
    <definedName name="年初短期投资">#REF!</definedName>
    <definedName name="年初货币资金" localSheetId="0">#REF!</definedName>
    <definedName name="年初货币资金" localSheetId="1">#REF!</definedName>
    <definedName name="年初货币资金">#REF!</definedName>
    <definedName name="年初应收票据" localSheetId="0">#REF!</definedName>
    <definedName name="年初应收票据" localSheetId="1">#REF!</definedName>
    <definedName name="年初应收票据">#REF!</definedName>
    <definedName name="전" localSheetId="6">#REF!</definedName>
    <definedName name="전" localSheetId="4">#REF!</definedName>
    <definedName name="전" localSheetId="2">#REF!</definedName>
    <definedName name="전" localSheetId="1">#REF!</definedName>
    <definedName name="전">#REF!</definedName>
    <definedName name="주택사업본부" localSheetId="6">#REF!</definedName>
    <definedName name="주택사업본부" localSheetId="4">#REF!</definedName>
    <definedName name="주택사업본부" localSheetId="2">#REF!</definedName>
    <definedName name="주택사업본부" localSheetId="1">#REF!</definedName>
    <definedName name="주택사업본부">#REF!</definedName>
    <definedName name="철구사업본부" localSheetId="6">#REF!</definedName>
    <definedName name="철구사업본부" localSheetId="4">#REF!</definedName>
    <definedName name="철구사업본부" localSheetId="2">#REF!</definedName>
    <definedName name="철구사업본부" localSheetId="1">#REF!</definedName>
    <definedName name="철구사업본부">#REF!</definedName>
  </definedNames>
  <calcPr calcId="144525" concurrentCalc="0"/>
</workbook>
</file>

<file path=xl/comments1.xml><?xml version="1.0" encoding="utf-8"?>
<comments xmlns="http://schemas.openxmlformats.org/spreadsheetml/2006/main">
  <authors>
    <author>chenjie</author>
  </authors>
  <commentList>
    <comment ref="N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</commentList>
</comments>
</file>

<file path=xl/comments2.xml><?xml version="1.0" encoding="utf-8"?>
<comments xmlns="http://schemas.openxmlformats.org/spreadsheetml/2006/main">
  <authors>
    <author>chenjie</author>
  </authors>
  <commentList>
    <comment ref="N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</commentList>
</comments>
</file>

<file path=xl/comments3.xml><?xml version="1.0" encoding="utf-8"?>
<comments xmlns="http://schemas.openxmlformats.org/spreadsheetml/2006/main">
  <authors>
    <author>chenjie</author>
  </authors>
  <commentList>
    <comment ref="N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4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4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4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4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4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4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4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4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5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5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5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5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5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5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5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5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5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5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6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6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6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6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6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6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6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6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6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6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7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7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7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7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9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9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9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9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9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9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2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2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2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2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2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2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3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3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3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3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3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4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4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4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4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4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4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4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4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5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5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5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5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5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6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6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6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7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7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7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7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7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7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7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7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8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8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8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8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8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8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8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9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9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9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9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9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9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0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0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0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0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0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0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1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12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1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</commentList>
</comments>
</file>

<file path=xl/comments4.xml><?xml version="1.0" encoding="utf-8"?>
<comments xmlns="http://schemas.openxmlformats.org/spreadsheetml/2006/main">
  <authors>
    <author>chenjie</author>
  </authors>
  <commentList>
    <comment ref="N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3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20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</commentList>
</comments>
</file>

<file path=xl/comments5.xml><?xml version="1.0" encoding="utf-8"?>
<comments xmlns="http://schemas.openxmlformats.org/spreadsheetml/2006/main">
  <authors>
    <author>chenjie</author>
  </authors>
  <commentList>
    <comment ref="N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</commentList>
</comments>
</file>

<file path=xl/comments6.xml><?xml version="1.0" encoding="utf-8"?>
<comments xmlns="http://schemas.openxmlformats.org/spreadsheetml/2006/main">
  <authors>
    <author>chenjie</author>
  </authors>
  <commentList>
    <comment ref="N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  <comment ref="N11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</commentList>
</comments>
</file>

<file path=xl/comments7.xml><?xml version="1.0" encoding="utf-8"?>
<comments xmlns="http://schemas.openxmlformats.org/spreadsheetml/2006/main">
  <authors>
    <author>chenjie</author>
  </authors>
  <commentList>
    <comment ref="N6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</commentList>
</comments>
</file>

<file path=xl/sharedStrings.xml><?xml version="1.0" encoding="utf-8"?>
<sst xmlns="http://schemas.openxmlformats.org/spreadsheetml/2006/main" count="853">
  <si>
    <r>
      <rPr>
        <sz val="20"/>
        <rFont val="黑体"/>
        <charset val="134"/>
      </rPr>
      <t>资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产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评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估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结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果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汇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总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表</t>
    </r>
  </si>
  <si>
    <t xml:space="preserve">                       评估基准日：   2021 年  3 月  23 日</t>
  </si>
  <si>
    <r>
      <rPr>
        <sz val="11"/>
        <rFont val="宋体"/>
        <charset val="134"/>
      </rPr>
      <t>表</t>
    </r>
    <r>
      <rPr>
        <sz val="11"/>
        <rFont val="Times New Roman"/>
        <charset val="134"/>
      </rPr>
      <t>1</t>
    </r>
  </si>
  <si>
    <t>被评估单位(或者产权持有单位)：青海第三路桥建设有限公司</t>
  </si>
  <si>
    <t>金额单位：人民币元</t>
  </si>
  <si>
    <t>项      目</t>
  </si>
  <si>
    <t>账面价值</t>
  </si>
  <si>
    <t>评估价值</t>
  </si>
  <si>
    <t>增减值</t>
  </si>
  <si>
    <t>增值率(％)</t>
  </si>
  <si>
    <t>A</t>
  </si>
  <si>
    <t>B</t>
  </si>
  <si>
    <t>C=B-A</t>
  </si>
  <si>
    <t>D=C/A×100%</t>
  </si>
  <si>
    <t>流动资产</t>
  </si>
  <si>
    <t>非流动资产</t>
  </si>
  <si>
    <t xml:space="preserve">    其中：可供出售金融资产</t>
  </si>
  <si>
    <t xml:space="preserve">          持有至到期投资</t>
  </si>
  <si>
    <t xml:space="preserve">          长期应收款</t>
  </si>
  <si>
    <t xml:space="preserve">          长期股权投资</t>
  </si>
  <si>
    <t xml:space="preserve">          投资性房地产</t>
  </si>
  <si>
    <t xml:space="preserve">          固定资产</t>
  </si>
  <si>
    <t xml:space="preserve">          在建工程</t>
  </si>
  <si>
    <t xml:space="preserve">          工程物资</t>
  </si>
  <si>
    <t xml:space="preserve">          固定资产清理</t>
  </si>
  <si>
    <t xml:space="preserve">          生产性生物资产</t>
  </si>
  <si>
    <t xml:space="preserve">          油气资产</t>
  </si>
  <si>
    <t xml:space="preserve">          无形资产  </t>
  </si>
  <si>
    <t xml:space="preserve">          开发支出</t>
  </si>
  <si>
    <t xml:space="preserve">          商誉</t>
  </si>
  <si>
    <t xml:space="preserve">          长期待摊费用</t>
  </si>
  <si>
    <t xml:space="preserve">          递延所得税资产</t>
  </si>
  <si>
    <t xml:space="preserve">          其他非流动资产</t>
  </si>
  <si>
    <t>资产总计</t>
  </si>
  <si>
    <t xml:space="preserve">      流动负债</t>
  </si>
  <si>
    <t xml:space="preserve">      非流动负债</t>
  </si>
  <si>
    <t>负债总计</t>
  </si>
  <si>
    <t>净资产(所有者权益)</t>
  </si>
  <si>
    <t>评估机构：青海浩瑞资产评估事务所（普通合伙）</t>
  </si>
  <si>
    <t>固定资产评估汇总表</t>
  </si>
  <si>
    <t>评估基准日： 2021年3月23日</t>
  </si>
  <si>
    <r>
      <rPr>
        <sz val="10"/>
        <rFont val="宋体"/>
        <charset val="134"/>
      </rPr>
      <t>表</t>
    </r>
    <r>
      <rPr>
        <sz val="10"/>
        <rFont val="Times New Roman"/>
        <charset val="134"/>
      </rPr>
      <t>4-6</t>
    </r>
  </si>
  <si>
    <t>编号</t>
  </si>
  <si>
    <t>科目名称</t>
  </si>
  <si>
    <t>增值额</t>
  </si>
  <si>
    <r>
      <rPr>
        <sz val="10"/>
        <rFont val="宋体"/>
        <charset val="134"/>
      </rPr>
      <t>增值率（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</si>
  <si>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>原值</t>
  </si>
  <si>
    <t>净值</t>
  </si>
  <si>
    <t>房屋建筑物类合计</t>
  </si>
  <si>
    <t>4-6-1</t>
  </si>
  <si>
    <r>
      <rPr>
        <sz val="10"/>
        <color indexed="8"/>
        <rFont val="宋体"/>
        <charset val="134"/>
      </rPr>
      <t>固定资产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宋体"/>
        <charset val="134"/>
      </rPr>
      <t>房屋建筑物</t>
    </r>
  </si>
  <si>
    <t>4-6-2</t>
  </si>
  <si>
    <r>
      <rPr>
        <sz val="10"/>
        <color indexed="8"/>
        <rFont val="宋体"/>
        <charset val="134"/>
      </rPr>
      <t>固定资产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宋体"/>
        <charset val="134"/>
      </rPr>
      <t>构筑物及其他辅助设施</t>
    </r>
  </si>
  <si>
    <t>4-6-3</t>
  </si>
  <si>
    <r>
      <rPr>
        <sz val="10"/>
        <color indexed="8"/>
        <rFont val="宋体"/>
        <charset val="134"/>
      </rPr>
      <t>固定资产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宋体"/>
        <charset val="134"/>
      </rPr>
      <t>管道及沟槽</t>
    </r>
  </si>
  <si>
    <t>设备类合计</t>
  </si>
  <si>
    <t>4-6-4</t>
  </si>
  <si>
    <r>
      <rPr>
        <sz val="10"/>
        <color rgb="FF000000"/>
        <rFont val="宋体"/>
        <charset val="134"/>
      </rPr>
      <t>固定资产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宋体"/>
        <charset val="134"/>
      </rPr>
      <t>机械设备</t>
    </r>
  </si>
  <si>
    <t>4-6-5</t>
  </si>
  <si>
    <r>
      <rPr>
        <sz val="10"/>
        <color rgb="FF000000"/>
        <rFont val="宋体"/>
        <charset val="134"/>
      </rPr>
      <t>固定资产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宋体"/>
        <charset val="134"/>
      </rPr>
      <t>测试设备</t>
    </r>
  </si>
  <si>
    <t>4-6-6</t>
  </si>
  <si>
    <r>
      <rPr>
        <sz val="10"/>
        <color rgb="FF800080"/>
        <rFont val="宋体"/>
        <charset val="134"/>
      </rPr>
      <t>固定资产</t>
    </r>
    <r>
      <rPr>
        <sz val="10"/>
        <color indexed="20"/>
        <rFont val="Times New Roman"/>
        <charset val="134"/>
      </rPr>
      <t>-</t>
    </r>
    <r>
      <rPr>
        <sz val="10"/>
        <color indexed="20"/>
        <rFont val="宋体"/>
        <charset val="134"/>
      </rPr>
      <t>办公设备(三公司）</t>
    </r>
  </si>
  <si>
    <t>固定资产-办公设备(集团）</t>
  </si>
  <si>
    <t>4-6-7</t>
  </si>
  <si>
    <t>固定资产—土地</t>
  </si>
  <si>
    <t>固定资产合计</t>
  </si>
  <si>
    <t>·</t>
  </si>
  <si>
    <t>减：固定资产减值准备</t>
  </si>
  <si>
    <t>固定资产</t>
  </si>
  <si>
    <t>固定资产—机械设备评估明细表</t>
  </si>
  <si>
    <t>序号</t>
  </si>
  <si>
    <t>设备
编号</t>
  </si>
  <si>
    <t>设备名称</t>
  </si>
  <si>
    <t>厂牌型号</t>
  </si>
  <si>
    <t>计量单位</t>
  </si>
  <si>
    <t>数量</t>
  </si>
  <si>
    <t>购置日期</t>
  </si>
  <si>
    <t>启用日期</t>
  </si>
  <si>
    <t>备注</t>
  </si>
  <si>
    <t>成新</t>
  </si>
  <si>
    <t>500-3-06</t>
  </si>
  <si>
    <t>沥青摊铺机</t>
  </si>
  <si>
    <r>
      <rPr>
        <sz val="10"/>
        <rFont val="Times New Roman"/>
        <charset val="134"/>
      </rPr>
      <t>S2500</t>
    </r>
    <r>
      <rPr>
        <sz val="10"/>
        <rFont val="宋体"/>
        <charset val="134"/>
      </rPr>
      <t>德国福格勒</t>
    </r>
  </si>
  <si>
    <t>台</t>
  </si>
  <si>
    <t>1</t>
  </si>
  <si>
    <t>残值</t>
  </si>
  <si>
    <t>500-3-07</t>
  </si>
  <si>
    <r>
      <rPr>
        <sz val="10"/>
        <rFont val="Times New Roman"/>
        <charset val="134"/>
      </rPr>
      <t>S1800</t>
    </r>
    <r>
      <rPr>
        <sz val="10"/>
        <rFont val="宋体"/>
        <charset val="134"/>
      </rPr>
      <t>德国福格勒</t>
    </r>
  </si>
  <si>
    <t>550-3-34</t>
  </si>
  <si>
    <t>混凝土简易搅拌站</t>
  </si>
  <si>
    <t>JS750</t>
  </si>
  <si>
    <t>550-3-35</t>
  </si>
  <si>
    <r>
      <rPr>
        <sz val="10"/>
        <rFont val="Times New Roman"/>
        <charset val="134"/>
      </rPr>
      <t>HZS25/</t>
    </r>
    <r>
      <rPr>
        <sz val="10"/>
        <rFont val="宋体"/>
        <charset val="134"/>
      </rPr>
      <t>山东园友</t>
    </r>
  </si>
  <si>
    <t>550-3-37</t>
  </si>
  <si>
    <r>
      <rPr>
        <sz val="10"/>
        <rFont val="Times New Roman"/>
        <charset val="134"/>
      </rPr>
      <t>HZS35/</t>
    </r>
    <r>
      <rPr>
        <sz val="10"/>
        <rFont val="宋体"/>
        <charset val="134"/>
      </rPr>
      <t>山东园友</t>
    </r>
  </si>
  <si>
    <t>555-3-39</t>
  </si>
  <si>
    <t>振动压路机</t>
  </si>
  <si>
    <r>
      <rPr>
        <sz val="10"/>
        <rFont val="Times New Roman"/>
        <charset val="134"/>
      </rPr>
      <t>XS190</t>
    </r>
    <r>
      <rPr>
        <sz val="10"/>
        <rFont val="宋体"/>
        <charset val="134"/>
      </rPr>
      <t>徐工</t>
    </r>
  </si>
  <si>
    <t>556-3-02</t>
  </si>
  <si>
    <t>平地机</t>
  </si>
  <si>
    <t>PY180天工</t>
  </si>
  <si>
    <t>合计</t>
  </si>
  <si>
    <t>176-3-07</t>
  </si>
  <si>
    <t>钢管调直机</t>
  </si>
  <si>
    <t>GQJC-48/</t>
  </si>
  <si>
    <t>213-3-02</t>
  </si>
  <si>
    <t>卷扬机</t>
  </si>
  <si>
    <t>ST/陕西蒲城</t>
  </si>
  <si>
    <t>500-3-08</t>
  </si>
  <si>
    <t>S2100德国福格勒</t>
  </si>
  <si>
    <t>502-3-09</t>
  </si>
  <si>
    <t>稳定土拌合站</t>
  </si>
  <si>
    <t>MWB600/泰安力拓</t>
  </si>
  <si>
    <t>502-3-10</t>
  </si>
  <si>
    <t>WCZ600/潍坊贝特</t>
  </si>
  <si>
    <t>504-3-13</t>
  </si>
  <si>
    <t>沥青搅拌设备</t>
  </si>
  <si>
    <t>LB2000/无锡佳通</t>
  </si>
  <si>
    <t>508-3-02</t>
  </si>
  <si>
    <t>超声波平衡梁</t>
  </si>
  <si>
    <t>8束/西宁朝阳金茂</t>
  </si>
  <si>
    <r>
      <t>508-3-0</t>
    </r>
    <r>
      <rPr>
        <sz val="10"/>
        <color indexed="8"/>
        <charset val="134"/>
      </rPr>
      <t>3</t>
    </r>
  </si>
  <si>
    <t>平衡梁</t>
  </si>
  <si>
    <r>
      <t>P</t>
    </r>
    <r>
      <rPr>
        <sz val="10"/>
        <color indexed="8"/>
        <charset val="134"/>
      </rPr>
      <t>H-8/江苏路通</t>
    </r>
  </si>
  <si>
    <t>强制报废</t>
  </si>
  <si>
    <t>550-3-36</t>
  </si>
  <si>
    <t>混凝土搅拌站</t>
  </si>
  <si>
    <t>HZS50B/山东园友</t>
  </si>
  <si>
    <t>555-3-38</t>
  </si>
  <si>
    <t>XS190徐工</t>
  </si>
  <si>
    <t>555-3-40</t>
  </si>
  <si>
    <t>双驱动压路机</t>
  </si>
  <si>
    <t>YZC12洛建</t>
  </si>
  <si>
    <t>555-3-43</t>
  </si>
  <si>
    <t>XS190H徐工</t>
  </si>
  <si>
    <t>555-3-44</t>
  </si>
  <si>
    <t>711-3-01</t>
  </si>
  <si>
    <t>变压器</t>
  </si>
  <si>
    <t>800KVA/S9-10KV/400</t>
  </si>
  <si>
    <t>711-3-02</t>
  </si>
  <si>
    <t>600KVA/S9-10KV/400</t>
  </si>
  <si>
    <t>固定资产—测试设备评估明细表</t>
  </si>
  <si>
    <t>成新率</t>
  </si>
  <si>
    <t>811-3-24</t>
  </si>
  <si>
    <t>水准仪</t>
  </si>
  <si>
    <t>NAL24/苏一光</t>
  </si>
  <si>
    <t>-</t>
  </si>
  <si>
    <t>811-3-25</t>
  </si>
  <si>
    <t>813-3-04</t>
  </si>
  <si>
    <t>全站仪</t>
  </si>
  <si>
    <t>GTS-711/日本</t>
  </si>
  <si>
    <t>813-3-05</t>
  </si>
  <si>
    <t>DTM-531E/日本尼康</t>
  </si>
  <si>
    <t>813-3-08</t>
  </si>
  <si>
    <t>NTS-352R/南方</t>
  </si>
  <si>
    <t>813-3-09</t>
  </si>
  <si>
    <t>宾得202N</t>
  </si>
  <si>
    <t>813-3-10</t>
  </si>
  <si>
    <t>813-3-13</t>
  </si>
  <si>
    <t>测量型GPS</t>
  </si>
  <si>
    <t>H32/海星达</t>
  </si>
  <si>
    <t>813-3-16</t>
  </si>
  <si>
    <t>813-3-17</t>
  </si>
  <si>
    <t>602G/拓普康</t>
  </si>
  <si>
    <t>813-3-18</t>
  </si>
  <si>
    <t>813-3-19</t>
  </si>
  <si>
    <t>813-3-20</t>
  </si>
  <si>
    <t>拓普康3002LNC</t>
  </si>
  <si>
    <t>813-3-22</t>
  </si>
  <si>
    <t>GPS</t>
  </si>
  <si>
    <t>T20TRTK/北京三鼎</t>
  </si>
  <si>
    <t>821-3-31</t>
  </si>
  <si>
    <t>多功能电动击实仪</t>
  </si>
  <si>
    <t>LD-3/西安</t>
  </si>
  <si>
    <t>821-3-38</t>
  </si>
  <si>
    <t>电脑数控马歇尔稳定度测定仪</t>
  </si>
  <si>
    <t>MSY-50/浙江</t>
  </si>
  <si>
    <t>821-3-41</t>
  </si>
  <si>
    <t>沥青混合料理论最大相对密度仪</t>
  </si>
  <si>
    <t>HLM-2/上海光地</t>
  </si>
  <si>
    <t>821-3-42</t>
  </si>
  <si>
    <t>DF-5/南京</t>
  </si>
  <si>
    <t>821-3-43</t>
  </si>
  <si>
    <t>821-3-45</t>
  </si>
  <si>
    <t>数显针入度仪</t>
  </si>
  <si>
    <t>SZR-5/北京</t>
  </si>
  <si>
    <t>821-3-47</t>
  </si>
  <si>
    <t>马歇尔稳定度测定仪</t>
  </si>
  <si>
    <t>LWD-5/北京路达</t>
  </si>
  <si>
    <t>821-3-48</t>
  </si>
  <si>
    <t>延伸仪</t>
  </si>
  <si>
    <t>SY-2/北京路达</t>
  </si>
  <si>
    <t>821-3-49</t>
  </si>
  <si>
    <t>821-3-50</t>
  </si>
  <si>
    <t>调温调速沥青延度测定仪</t>
  </si>
  <si>
    <t>LYY-8型/北京路达</t>
  </si>
  <si>
    <t>821-3-51</t>
  </si>
  <si>
    <t>针入度仪</t>
  </si>
  <si>
    <t>SZR-6型/北京路达</t>
  </si>
  <si>
    <t>821-3-52</t>
  </si>
  <si>
    <t>沥青粘度仪</t>
  </si>
  <si>
    <t>LZW-5/北京路达</t>
  </si>
  <si>
    <t>821-3-54</t>
  </si>
  <si>
    <t>电动击实仪</t>
  </si>
  <si>
    <t>BKJ-III/沈阳邦竣</t>
  </si>
  <si>
    <t>821-3-55</t>
  </si>
  <si>
    <t>HYY-8/北京路达</t>
  </si>
  <si>
    <t>821-3-57</t>
  </si>
  <si>
    <t>软化点仪</t>
  </si>
  <si>
    <t>DF-4/北京路达</t>
  </si>
  <si>
    <t>821-3-58</t>
  </si>
  <si>
    <t>821-3-61</t>
  </si>
  <si>
    <t>马歇尔自动击实仪</t>
  </si>
  <si>
    <t>MJ-LZ4600/上海路达</t>
  </si>
  <si>
    <t>821-3-69</t>
  </si>
  <si>
    <t>低温延度仪</t>
  </si>
  <si>
    <t>LYY-8/北京路达</t>
  </si>
  <si>
    <t>821-3-70</t>
  </si>
  <si>
    <t>LYY-8/北京蓝航</t>
  </si>
  <si>
    <t>821-3-71</t>
  </si>
  <si>
    <t>粘结力试验仪</t>
  </si>
  <si>
    <t>LNJ-II</t>
  </si>
  <si>
    <t>821-3-72</t>
  </si>
  <si>
    <t>LZ-R-3/北京兰航</t>
  </si>
  <si>
    <t>821-3-83</t>
  </si>
  <si>
    <t>沥青最大理论密度仪</t>
  </si>
  <si>
    <t>HLM-3/北京蓝航</t>
  </si>
  <si>
    <t>821-3-84</t>
  </si>
  <si>
    <t>821-3-85</t>
  </si>
  <si>
    <t>沥青软化点仪</t>
  </si>
  <si>
    <t>DF-4/北京蓝航</t>
  </si>
  <si>
    <t>821-3-86</t>
  </si>
  <si>
    <t>821-3-88</t>
  </si>
  <si>
    <t>821-3-89</t>
  </si>
  <si>
    <t>LZ-R-3/北京蓝航</t>
  </si>
  <si>
    <t>821-3-90</t>
  </si>
  <si>
    <t>821-3-92</t>
  </si>
  <si>
    <t>SY-15B/北京蓝航</t>
  </si>
  <si>
    <t>821-3-93</t>
  </si>
  <si>
    <t>821-3-96</t>
  </si>
  <si>
    <t>MCJ-II/北京路达</t>
  </si>
  <si>
    <t>821-3-97</t>
  </si>
  <si>
    <t>821-3-105</t>
  </si>
  <si>
    <t>LWD-5/北京蓝航</t>
  </si>
  <si>
    <t>821-3-108</t>
  </si>
  <si>
    <t>821-3-113</t>
  </si>
  <si>
    <t>多功能自动击实仪</t>
  </si>
  <si>
    <t>DZY-II/北京朝阳路达</t>
  </si>
  <si>
    <t>821-3-114</t>
  </si>
  <si>
    <t>821-3-120</t>
  </si>
  <si>
    <t>821-3-123</t>
  </si>
  <si>
    <t>沥青延度测定仪</t>
  </si>
  <si>
    <t>SY-150B/北京蓝航</t>
  </si>
  <si>
    <t>821-3-124</t>
  </si>
  <si>
    <t>LZR-3/北京蓝航</t>
  </si>
  <si>
    <t>821-3-125</t>
  </si>
  <si>
    <t>LD-4/北京蓝航</t>
  </si>
  <si>
    <t>821-3-126</t>
  </si>
  <si>
    <t>821-3-127</t>
  </si>
  <si>
    <t>HLM-2/北京蓝航</t>
  </si>
  <si>
    <t>821-3-128</t>
  </si>
  <si>
    <t>821-3-129</t>
  </si>
  <si>
    <t>沥青混合料拌和机</t>
  </si>
  <si>
    <t>HB-10/北京蓝航</t>
  </si>
  <si>
    <t>821-3-132</t>
  </si>
  <si>
    <t>闪点仪</t>
  </si>
  <si>
    <t>SYD-3536/北京蓝航</t>
  </si>
  <si>
    <t>821-3-135</t>
  </si>
  <si>
    <t>黏聚力试验仪</t>
  </si>
  <si>
    <t>LNJ-II/北京航天科宇</t>
  </si>
  <si>
    <t>821-3-138</t>
  </si>
  <si>
    <t>LWD-5/北京航天科宇</t>
  </si>
  <si>
    <t>821-3-139</t>
  </si>
  <si>
    <t>MDJ-Ⅲb/北京航天科宇</t>
  </si>
  <si>
    <t>821-3-140</t>
  </si>
  <si>
    <t>C类马歇尔稳定度测定仪</t>
  </si>
  <si>
    <t>LWD-5C/北京航天科宇</t>
  </si>
  <si>
    <t>821-3-145</t>
  </si>
  <si>
    <t>SYD-2806H/北京航天科宇</t>
  </si>
  <si>
    <t>821-3-146</t>
  </si>
  <si>
    <t>屏显沥青最大理论密度仪</t>
  </si>
  <si>
    <t>LM-IV/北京航天科宇</t>
  </si>
  <si>
    <t>821-3-148</t>
  </si>
  <si>
    <t>20升自动拌和机</t>
  </si>
  <si>
    <t>BH-20/北京航天科宇</t>
  </si>
  <si>
    <t>821-3-149</t>
  </si>
  <si>
    <t>TDJ-3北京新地科宇</t>
  </si>
  <si>
    <t>822-3-03</t>
  </si>
  <si>
    <t>电动抗折试验机</t>
  </si>
  <si>
    <t>DKZ-5000/无锡</t>
  </si>
  <si>
    <t>822-3-13</t>
  </si>
  <si>
    <t>非金属超声检测分析仪</t>
  </si>
  <si>
    <t xml:space="preserve"> NM-4B/北京</t>
  </si>
  <si>
    <t>822-3-15</t>
  </si>
  <si>
    <t>KZJ-500/沈阳</t>
  </si>
  <si>
    <t>822-3-16</t>
  </si>
  <si>
    <t>水泥胶砂振实台</t>
  </si>
  <si>
    <t>ZT-96/无锡</t>
  </si>
  <si>
    <t>822-3-17</t>
  </si>
  <si>
    <t>水泥电动抗折机</t>
  </si>
  <si>
    <t>822-3-18</t>
  </si>
  <si>
    <t>震动台</t>
  </si>
  <si>
    <t>0.8M2无锡</t>
  </si>
  <si>
    <t>822-3-20</t>
  </si>
  <si>
    <t>砼震实台</t>
  </si>
  <si>
    <t>1平方米/北京申克</t>
  </si>
  <si>
    <t>822-3-22</t>
  </si>
  <si>
    <t>822-3-23</t>
  </si>
  <si>
    <t>钢筋位置及保护层测定仪</t>
  </si>
  <si>
    <t>GJ-RBL-797/北京高铁建</t>
  </si>
  <si>
    <t>822-3-24</t>
  </si>
  <si>
    <t>水泥电动试验抗折机</t>
  </si>
  <si>
    <t>DKZ-500/沈阳长城</t>
  </si>
  <si>
    <t>822-3-29</t>
  </si>
  <si>
    <t>KZJ-500/沈阳长城</t>
  </si>
  <si>
    <t>822-3-30</t>
  </si>
  <si>
    <t>822-3-31</t>
  </si>
  <si>
    <t>822-3-32</t>
  </si>
  <si>
    <t>822-3-34</t>
  </si>
  <si>
    <t>扫描型钢筋测定仪</t>
  </si>
  <si>
    <t>DJGW-2A/北京大地</t>
  </si>
  <si>
    <t>822-3-44</t>
  </si>
  <si>
    <t>混凝土抗渗仪</t>
  </si>
  <si>
    <t>HS-40/北京朝阳路达</t>
  </si>
  <si>
    <t>822-3-47</t>
  </si>
  <si>
    <t>NM-4B/北京康科瑞</t>
  </si>
  <si>
    <t>822-3-50</t>
  </si>
  <si>
    <t>822-3-52</t>
  </si>
  <si>
    <t>超声波自动测桩仪</t>
  </si>
  <si>
    <t>NM-4A/北京康科瑞</t>
  </si>
  <si>
    <t>822-3-57</t>
  </si>
  <si>
    <t>822-3-62</t>
  </si>
  <si>
    <t>水泥胶砂振动台</t>
  </si>
  <si>
    <t xml:space="preserve"> ZS-15 / 无锡建议</t>
  </si>
  <si>
    <t>822-3-65</t>
  </si>
  <si>
    <t>电动抗折机</t>
  </si>
  <si>
    <t>KZJ-5000沈阳长城</t>
  </si>
  <si>
    <t>823-3-13</t>
  </si>
  <si>
    <t>路面回弹弯沉值测定仪</t>
  </si>
  <si>
    <t xml:space="preserve"> WC  5.4m/沭阳</t>
  </si>
  <si>
    <t>823-3-15</t>
  </si>
  <si>
    <t>摆式摩擦系数测定仪</t>
  </si>
  <si>
    <t>BM/沭阳</t>
  </si>
  <si>
    <t>823-3-22</t>
  </si>
  <si>
    <t>多功能钻孔取芯机</t>
  </si>
  <si>
    <t>HZ-20/浙江台州</t>
  </si>
  <si>
    <t>823-3-23</t>
  </si>
  <si>
    <t>取芯机</t>
  </si>
  <si>
    <t>HZ-20/北京世际诚达</t>
  </si>
  <si>
    <t>823-3-29</t>
  </si>
  <si>
    <t>HZ-20/北京路达</t>
  </si>
  <si>
    <t>823-3-31</t>
  </si>
  <si>
    <t>连续式平整度仪</t>
  </si>
  <si>
    <t>LXBT-5型/北京路达</t>
  </si>
  <si>
    <t>823-3-32</t>
  </si>
  <si>
    <t>路面摆式摩擦仪</t>
  </si>
  <si>
    <t>BM-II/江苏沭阳</t>
  </si>
  <si>
    <t>823-3-33</t>
  </si>
  <si>
    <t>823-3-34</t>
  </si>
  <si>
    <t>823-3-35</t>
  </si>
  <si>
    <t>5.4米弯沉仪</t>
  </si>
  <si>
    <t>5.4M/江苏沐阳</t>
  </si>
  <si>
    <t>823-3-38</t>
  </si>
  <si>
    <t>取芯机（进口汽油机）</t>
  </si>
  <si>
    <t>HZ-20型/浙江台州精华</t>
  </si>
  <si>
    <t>823-3-39</t>
  </si>
  <si>
    <t>823-3-40</t>
  </si>
  <si>
    <t>823-3-41</t>
  </si>
  <si>
    <t>823-3-42</t>
  </si>
  <si>
    <t>823-3-43</t>
  </si>
  <si>
    <t>823-3-45</t>
  </si>
  <si>
    <t>弯沉仪</t>
  </si>
  <si>
    <t>7.2M/江苏沐阳</t>
  </si>
  <si>
    <t>823-3-46</t>
  </si>
  <si>
    <t>HZ-15/铜陵长江</t>
  </si>
  <si>
    <t>823-3-48</t>
  </si>
  <si>
    <t>HZ-20/北京世纪诚达</t>
  </si>
  <si>
    <t>823-3-49</t>
  </si>
  <si>
    <t xml:space="preserve"> HZ-20/浙江台州试验仪器厂</t>
  </si>
  <si>
    <t>823-3-51</t>
  </si>
  <si>
    <t>HZ-20/台州椒江</t>
  </si>
  <si>
    <t>826-3-12</t>
  </si>
  <si>
    <t>电子静水天平</t>
  </si>
  <si>
    <t>WT5100ISE/常州</t>
  </si>
  <si>
    <t>826-3-16</t>
  </si>
  <si>
    <t>电子天平</t>
  </si>
  <si>
    <t>30Kg/天津</t>
  </si>
  <si>
    <t>826-3-17</t>
  </si>
  <si>
    <t>826-3-18</t>
  </si>
  <si>
    <t>826-3-19</t>
  </si>
  <si>
    <t>826-3-21</t>
  </si>
  <si>
    <t>浸水天平</t>
  </si>
  <si>
    <t>JY5001/上海浦春</t>
  </si>
  <si>
    <t>826-3-22</t>
  </si>
  <si>
    <t>扭力天平</t>
  </si>
  <si>
    <t>TN-100C/上海良平</t>
  </si>
  <si>
    <t>826-3-24</t>
  </si>
  <si>
    <t>千分之一电子分析天平</t>
  </si>
  <si>
    <t>JA2003B/上海越平</t>
  </si>
  <si>
    <t>826-3-25</t>
  </si>
  <si>
    <t>电子分析天平</t>
  </si>
  <si>
    <t>JF2004/余姚金诺</t>
  </si>
  <si>
    <t>826-3-26</t>
  </si>
  <si>
    <t>826-3-28</t>
  </si>
  <si>
    <t>826-3-29</t>
  </si>
  <si>
    <t>数显静水力学天平</t>
  </si>
  <si>
    <t>500G 0.1g/余姚纪铭</t>
  </si>
  <si>
    <t>826-3-30</t>
  </si>
  <si>
    <t>826-3-31</t>
  </si>
  <si>
    <t>826-3-34</t>
  </si>
  <si>
    <t>826-3-37</t>
  </si>
  <si>
    <t>分析天平（万分之一）</t>
  </si>
  <si>
    <t>JF-2004/余姚金诺</t>
  </si>
  <si>
    <t>826-3-40</t>
  </si>
  <si>
    <t>千分之一分析天平</t>
  </si>
  <si>
    <t>JA2003A天津天马衡基</t>
  </si>
  <si>
    <t>829-3-05</t>
  </si>
  <si>
    <t>承载比试验测定仪</t>
  </si>
  <si>
    <t>CBR江苏沐阳</t>
  </si>
  <si>
    <t>829-3-09</t>
  </si>
  <si>
    <t>现场CBR测定仪（室内）</t>
  </si>
  <si>
    <t>LCB-2/天津</t>
  </si>
  <si>
    <t>829-3-10</t>
  </si>
  <si>
    <t>CBR试验机（室内）</t>
  </si>
  <si>
    <t>CBR/北京科达</t>
  </si>
  <si>
    <t>829-3-11</t>
  </si>
  <si>
    <t>砂当量试验装置</t>
  </si>
  <si>
    <t>SD-Ⅱ/北京华惠达泰</t>
  </si>
  <si>
    <t>829-3-12</t>
  </si>
  <si>
    <t>加速磨光机</t>
  </si>
  <si>
    <t>JM-3/咸阳</t>
  </si>
  <si>
    <t>829-3-17</t>
  </si>
  <si>
    <t>砂浆稠度仪</t>
  </si>
  <si>
    <t>SZ-145/北京华西路达</t>
  </si>
  <si>
    <t>829-3-18</t>
  </si>
  <si>
    <t>829-3-19</t>
  </si>
  <si>
    <t>829-3-27</t>
  </si>
  <si>
    <t>砂当量仪</t>
  </si>
  <si>
    <t>SD-2/北京龙腾路业</t>
  </si>
  <si>
    <t>829-3-30</t>
  </si>
  <si>
    <t>SC-145/北京朝阳路达</t>
  </si>
  <si>
    <t>829-3-31</t>
  </si>
  <si>
    <t>测长仪及配件</t>
  </si>
  <si>
    <t>ISO-354/北京朝阳路达</t>
  </si>
  <si>
    <t>829-3-32</t>
  </si>
  <si>
    <t>比长仪</t>
  </si>
  <si>
    <t>ISO-BY160/北京朝阳路达</t>
  </si>
  <si>
    <t>829-3-35</t>
  </si>
  <si>
    <t>砂当量试验仪</t>
  </si>
  <si>
    <t>SD-2/北京龙腾</t>
  </si>
  <si>
    <t>831-3-18</t>
  </si>
  <si>
    <t>动力重型触探仪</t>
  </si>
  <si>
    <t>63Kg/无锡</t>
  </si>
  <si>
    <t>831-3-20</t>
  </si>
  <si>
    <t>路面材料强度试验仪</t>
  </si>
  <si>
    <t>LD127-II/浙江</t>
  </si>
  <si>
    <t>831-3-24</t>
  </si>
  <si>
    <t>材料强度试验仪</t>
  </si>
  <si>
    <t>LD-127/北京世际诚达</t>
  </si>
  <si>
    <t>831-3-25</t>
  </si>
  <si>
    <t>831-3-26</t>
  </si>
  <si>
    <t>数显液塑限联合测定仪</t>
  </si>
  <si>
    <t>LP-100/浙江上虞</t>
  </si>
  <si>
    <t>831-3-28</t>
  </si>
  <si>
    <t>LD127/北京科达</t>
  </si>
  <si>
    <t>831-3-29</t>
  </si>
  <si>
    <t>光电液塑限测定仪</t>
  </si>
  <si>
    <t>DLP-100D/上海雷韵</t>
  </si>
  <si>
    <t>831-3-32</t>
  </si>
  <si>
    <t>路面材料强度仪</t>
  </si>
  <si>
    <t>LD127-Ⅲ/北京蓝航</t>
  </si>
  <si>
    <t>831-3-33</t>
  </si>
  <si>
    <t>831-3-34</t>
  </si>
  <si>
    <t>831-3-35</t>
  </si>
  <si>
    <t>831-3-36</t>
  </si>
  <si>
    <t>LG-100D/上海雷韵</t>
  </si>
  <si>
    <t>831-3-38</t>
  </si>
  <si>
    <t>831-3-39</t>
  </si>
  <si>
    <t>831-3-40</t>
  </si>
  <si>
    <t>831-3-42</t>
  </si>
  <si>
    <t>LD127-III/北京蓝航</t>
  </si>
  <si>
    <t>832-3-16</t>
  </si>
  <si>
    <t>压力试验机</t>
  </si>
  <si>
    <t>TYE-2000/无锡</t>
  </si>
  <si>
    <t>832-3-19</t>
  </si>
  <si>
    <t>YE-2000D无锡</t>
  </si>
  <si>
    <t>832-3-20</t>
  </si>
  <si>
    <t>DYE-2000（无锡）</t>
  </si>
  <si>
    <t>832-3-21</t>
  </si>
  <si>
    <t>JYW-2000/北京科达</t>
  </si>
  <si>
    <t>832-3-22</t>
  </si>
  <si>
    <t>万能材料试验机</t>
  </si>
  <si>
    <t>100T/天水红山</t>
  </si>
  <si>
    <t>832-3-23</t>
  </si>
  <si>
    <t>30T恒应力压力机</t>
  </si>
  <si>
    <t>DYE-300S/北京华西路达</t>
  </si>
  <si>
    <t>832-3-24</t>
  </si>
  <si>
    <t>压力机</t>
  </si>
  <si>
    <t>50T</t>
  </si>
  <si>
    <t>832-3-25</t>
  </si>
  <si>
    <t>恒应力30T压力机</t>
  </si>
  <si>
    <t>JYW-300/北京路业</t>
  </si>
  <si>
    <t>832-3-26</t>
  </si>
  <si>
    <t>WES-1000/天水红山</t>
  </si>
  <si>
    <t>832-3-28</t>
  </si>
  <si>
    <t>恒应力压力机</t>
  </si>
  <si>
    <t>HYE-300/北京三宇</t>
  </si>
  <si>
    <t>832-3-29</t>
  </si>
  <si>
    <t>832-3-30</t>
  </si>
  <si>
    <t>832-3-31</t>
  </si>
  <si>
    <t>832-3-32</t>
  </si>
  <si>
    <t>200T压力机</t>
  </si>
  <si>
    <t>SYE-2000/北京三宇</t>
  </si>
  <si>
    <t>832-3-33</t>
  </si>
  <si>
    <t>832-3-34</t>
  </si>
  <si>
    <t>832-3-35</t>
  </si>
  <si>
    <t>832-3-36</t>
  </si>
  <si>
    <t>100T万能材料试验机</t>
  </si>
  <si>
    <t>WES-1000/北京三宇</t>
  </si>
  <si>
    <t>832-3-38</t>
  </si>
  <si>
    <t>832-3-39</t>
  </si>
  <si>
    <t>WE-1000B/北京三宇</t>
  </si>
  <si>
    <t>832-3-41</t>
  </si>
  <si>
    <t>832-3-42</t>
  </si>
  <si>
    <t>832-3-43</t>
  </si>
  <si>
    <t>833-3-05</t>
  </si>
  <si>
    <t>水泥胶砂搅拌机</t>
  </si>
  <si>
    <t>JJ-5/无锡</t>
  </si>
  <si>
    <t>833-3-06</t>
  </si>
  <si>
    <t>水泥净浆搅拌机</t>
  </si>
  <si>
    <t>NJ-160/无锡</t>
  </si>
  <si>
    <t>833-3-07</t>
  </si>
  <si>
    <t>NJ-160/沈阳</t>
  </si>
  <si>
    <t>833-3-08</t>
  </si>
  <si>
    <t>JJ-5/沈阳</t>
  </si>
  <si>
    <t>833-3-14</t>
  </si>
  <si>
    <t>NJ-160/无锡锡鼎</t>
  </si>
  <si>
    <t>833-3-16</t>
  </si>
  <si>
    <t>砼试验用搅拌机</t>
  </si>
  <si>
    <t>HJW-60/北京申克</t>
  </si>
  <si>
    <t>833-3-19</t>
  </si>
  <si>
    <t>行星式水泥胶砂搅拌机</t>
  </si>
  <si>
    <t>JJ-05/无锡建材</t>
  </si>
  <si>
    <t>833-3-20</t>
  </si>
  <si>
    <t>NJ-160B/无锡建材</t>
  </si>
  <si>
    <t>833-3-39</t>
  </si>
  <si>
    <t>JJ-5/无锡精工</t>
  </si>
  <si>
    <t>833-3-42</t>
  </si>
  <si>
    <t>混凝土贯入仪</t>
  </si>
  <si>
    <t>HG-80/北京朝阳路达</t>
  </si>
  <si>
    <t>833-3-43</t>
  </si>
  <si>
    <t>833-3-44</t>
  </si>
  <si>
    <t>833-3-45</t>
  </si>
  <si>
    <t>833-3-53</t>
  </si>
  <si>
    <t>含气量测定仪</t>
  </si>
  <si>
    <t>HC-7L/北京朝阳路达</t>
  </si>
  <si>
    <t>837-3-08</t>
  </si>
  <si>
    <t>透气比表面积仪</t>
  </si>
  <si>
    <t>SBT-9/无锡中科建材</t>
  </si>
  <si>
    <t>837-3-16</t>
  </si>
  <si>
    <t>电动摇筛机</t>
  </si>
  <si>
    <t>ZBXS-92A/上虞飞达</t>
  </si>
  <si>
    <t>837-3-17</t>
  </si>
  <si>
    <t>837-3-20</t>
  </si>
  <si>
    <t>比表面积仪</t>
  </si>
  <si>
    <t>FBT-9/上海雷韵</t>
  </si>
  <si>
    <t>837-3-21</t>
  </si>
  <si>
    <t>837-3-24</t>
  </si>
  <si>
    <t>837-3-27</t>
  </si>
  <si>
    <t>负压筛分析仪</t>
  </si>
  <si>
    <t>FYS-150B/北京朝阳路达</t>
  </si>
  <si>
    <t>841-3-04</t>
  </si>
  <si>
    <t>电热鼓风恒温干燥箱</t>
  </si>
  <si>
    <t>101A-4/浙江</t>
  </si>
  <si>
    <t>841-3-11</t>
  </si>
  <si>
    <t>101-3上海光地</t>
  </si>
  <si>
    <t>841-3-13</t>
  </si>
  <si>
    <t>数显鼓风干燥箱</t>
  </si>
  <si>
    <t>101-2A/北京申克</t>
  </si>
  <si>
    <t>841-3-14</t>
  </si>
  <si>
    <t>烘箱</t>
  </si>
  <si>
    <t>101-3/天津建仪</t>
  </si>
  <si>
    <t>841-3-21</t>
  </si>
  <si>
    <t>恒温干燥箱</t>
  </si>
  <si>
    <t>101-3/北京朝阳路达</t>
  </si>
  <si>
    <t>841-3-30</t>
  </si>
  <si>
    <t>数显恒温干燥箱</t>
  </si>
  <si>
    <t>841-3-32</t>
  </si>
  <si>
    <t>101-3/北京朝阳路达司</t>
  </si>
  <si>
    <t>843-3-03</t>
  </si>
  <si>
    <t>水泥雷氏沸煮箱</t>
  </si>
  <si>
    <t>FZ-31A/北京申克</t>
  </si>
  <si>
    <t>843-3-04</t>
  </si>
  <si>
    <t>沸煮箱</t>
  </si>
  <si>
    <t>FZ-31A/上海申锐</t>
  </si>
  <si>
    <t>845-3-16</t>
  </si>
  <si>
    <t>标准养护箱</t>
  </si>
  <si>
    <t>SRYH-40B/北京申克</t>
  </si>
  <si>
    <t>845-3-17</t>
  </si>
  <si>
    <t>水泥砼标准养护箱</t>
  </si>
  <si>
    <t>YH-40B/北京盛世通</t>
  </si>
  <si>
    <t>845-3-18</t>
  </si>
  <si>
    <t>标准养护自动控制仪</t>
  </si>
  <si>
    <t>BYS-3/北京路达</t>
  </si>
  <si>
    <t>845-3-19</t>
  </si>
  <si>
    <t>845-3-21</t>
  </si>
  <si>
    <t>水泥混凝土标准养护设备</t>
  </si>
  <si>
    <t>BYS-III/北京弘润通</t>
  </si>
  <si>
    <t>845-3-26</t>
  </si>
  <si>
    <t>标准养护设备</t>
  </si>
  <si>
    <t>FHBS-60/北京朝阳路达</t>
  </si>
  <si>
    <t>845-3-31</t>
  </si>
  <si>
    <t>标准恒温恒湿养护箱</t>
  </si>
  <si>
    <t>YH-40B/北京朝阳</t>
  </si>
  <si>
    <t>845-3-32</t>
  </si>
  <si>
    <t>846-3-13</t>
  </si>
  <si>
    <t>多功能电动脱模器</t>
  </si>
  <si>
    <t>DTM-2/北京科达</t>
  </si>
  <si>
    <t>846-3-14</t>
  </si>
  <si>
    <t>电动脱模器</t>
  </si>
  <si>
    <t>TLD-141/北京中交</t>
  </si>
  <si>
    <t>846-3-19</t>
  </si>
  <si>
    <t>DTM-2/北京朝阳路达</t>
  </si>
  <si>
    <t>固定资产—电子设备及其他设施评估明细表</t>
  </si>
  <si>
    <r>
      <rPr>
        <sz val="10"/>
        <rFont val="宋体"/>
        <charset val="134"/>
      </rPr>
      <t>成新率（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</si>
  <si>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>911-B-30</t>
  </si>
  <si>
    <t>笔记本</t>
  </si>
  <si>
    <t>三星P25-05SX</t>
  </si>
  <si>
    <t>912-B-09</t>
  </si>
  <si>
    <t>复印机</t>
  </si>
  <si>
    <t>SHARP AR-2818</t>
  </si>
  <si>
    <t>912-B-02</t>
  </si>
  <si>
    <t>施乐复印机</t>
  </si>
  <si>
    <t>vivace228</t>
  </si>
  <si>
    <t>912-B-03</t>
  </si>
  <si>
    <t>914-B-04</t>
  </si>
  <si>
    <t>照相机</t>
  </si>
  <si>
    <t>奥林巴斯C-750</t>
  </si>
  <si>
    <t>911-B-01</t>
  </si>
  <si>
    <t>电脑</t>
  </si>
  <si>
    <t>奔月4800</t>
  </si>
  <si>
    <t>911-B-02</t>
  </si>
  <si>
    <t>353TVE</t>
  </si>
  <si>
    <t>911-B-04</t>
  </si>
  <si>
    <t>开天4600</t>
  </si>
  <si>
    <t>911-B-17</t>
  </si>
  <si>
    <t>扬天6700</t>
  </si>
  <si>
    <t>911-B-22</t>
  </si>
  <si>
    <t>天瑞3030</t>
  </si>
  <si>
    <t>911-B-23</t>
  </si>
  <si>
    <t>911-B-24</t>
  </si>
  <si>
    <t>911-B-25</t>
  </si>
  <si>
    <t>联想E100</t>
  </si>
  <si>
    <t>911-B-39</t>
  </si>
  <si>
    <t>911-B-44</t>
  </si>
  <si>
    <t>911-B-45</t>
  </si>
  <si>
    <t>家悦E3010</t>
  </si>
  <si>
    <t>913-B-08</t>
  </si>
  <si>
    <t>打印机</t>
  </si>
  <si>
    <t>激光三星1510</t>
  </si>
  <si>
    <t>919-B-02</t>
  </si>
  <si>
    <t>扫描仪</t>
  </si>
  <si>
    <t>MICROTEK5800</t>
  </si>
  <si>
    <t>919-B-20</t>
  </si>
  <si>
    <t>刻录机</t>
  </si>
  <si>
    <t>明基</t>
  </si>
  <si>
    <t>911-B-16</t>
  </si>
  <si>
    <t>WINBOOK1930</t>
  </si>
  <si>
    <t>911-B-31</t>
  </si>
  <si>
    <t>911-B-32</t>
  </si>
  <si>
    <t>911-B-33</t>
  </si>
  <si>
    <t>911-B-34</t>
  </si>
  <si>
    <t>911-B-35</t>
  </si>
  <si>
    <t>911-B-37</t>
  </si>
  <si>
    <t>911-B-1</t>
  </si>
  <si>
    <t>微机</t>
  </si>
  <si>
    <t>联想开天4600</t>
  </si>
  <si>
    <t>2002年</t>
  </si>
  <si>
    <t>911-B-2</t>
  </si>
  <si>
    <t>911-B-3</t>
  </si>
  <si>
    <t>911-B-4</t>
  </si>
  <si>
    <t>911-B-5</t>
  </si>
  <si>
    <t>笔记本电脑</t>
  </si>
  <si>
    <t>爱国者</t>
  </si>
  <si>
    <t>2000年</t>
  </si>
  <si>
    <t>911-B-7</t>
  </si>
  <si>
    <t>清华紫光</t>
  </si>
  <si>
    <t>2001年</t>
  </si>
  <si>
    <t>911-B-8</t>
  </si>
  <si>
    <t>2003年</t>
  </si>
  <si>
    <t>911-B-9</t>
  </si>
  <si>
    <t>联想天骄E2010</t>
  </si>
  <si>
    <t>913-B-1</t>
  </si>
  <si>
    <t>富士通3600E</t>
  </si>
  <si>
    <t>913-B-2</t>
  </si>
  <si>
    <t>913-B-3</t>
  </si>
  <si>
    <t>913-B-4</t>
  </si>
  <si>
    <t>911-B-10</t>
  </si>
  <si>
    <t>IBM</t>
  </si>
  <si>
    <t>2006年</t>
  </si>
  <si>
    <t>911-B-15</t>
  </si>
  <si>
    <t>911-B-36</t>
  </si>
  <si>
    <t>911-B-46</t>
  </si>
  <si>
    <t>Y510/联想</t>
  </si>
  <si>
    <t>911-B-47</t>
  </si>
  <si>
    <t>911-B-53</t>
  </si>
  <si>
    <t>扬开M4670/联想</t>
  </si>
  <si>
    <t>911-B-54</t>
  </si>
  <si>
    <t>M602/东芝</t>
  </si>
  <si>
    <t>914-B-01</t>
  </si>
  <si>
    <t>理光</t>
  </si>
  <si>
    <t>914-B-05</t>
  </si>
  <si>
    <t>摄像机</t>
  </si>
  <si>
    <t>索尼38E</t>
  </si>
  <si>
    <t>915-B-06</t>
  </si>
  <si>
    <t>传真机</t>
  </si>
  <si>
    <t>MFC-7220/兄弟</t>
  </si>
  <si>
    <t>2012年</t>
  </si>
  <si>
    <t>911-B-56</t>
  </si>
  <si>
    <t>戴尔酷睿</t>
  </si>
  <si>
    <t>911-B-80</t>
  </si>
  <si>
    <t>一体机</t>
  </si>
  <si>
    <t>HP23-B101CN/惠普</t>
  </si>
  <si>
    <t>914-B-03</t>
  </si>
  <si>
    <t>奥林巴斯-5000</t>
  </si>
  <si>
    <t>919-B-21</t>
  </si>
  <si>
    <t>二级公司信息化局域网</t>
  </si>
  <si>
    <t>500WUps</t>
  </si>
  <si>
    <t>合 计</t>
  </si>
  <si>
    <t>52台（套）</t>
  </si>
  <si>
    <t>固定资产—办公设备及其他设施评估明细表</t>
  </si>
  <si>
    <t>911-3-41</t>
  </si>
  <si>
    <t>联想电脑</t>
  </si>
  <si>
    <t>杨天M5100V/联想</t>
  </si>
  <si>
    <t>911-3-92</t>
  </si>
  <si>
    <t>台式电脑</t>
  </si>
  <si>
    <t>启天M4360/联想</t>
  </si>
  <si>
    <t>912-3-22</t>
  </si>
  <si>
    <t>AR3821D/夏普</t>
  </si>
  <si>
    <t>912-3-32</t>
  </si>
  <si>
    <t>AR4818/夏普</t>
  </si>
  <si>
    <t>912-3-38</t>
  </si>
  <si>
    <t>1810S/夏普</t>
  </si>
  <si>
    <t>914-3-02</t>
  </si>
  <si>
    <t>数码相机</t>
  </si>
  <si>
    <t>IXUS 850IS/佳能</t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</si>
  <si>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计</t>
    </r>
  </si>
  <si>
    <t>911-3-33</t>
  </si>
  <si>
    <t>联想</t>
  </si>
  <si>
    <t>911-3-37</t>
  </si>
  <si>
    <t>扬天M5100C</t>
  </si>
  <si>
    <t>911-3-39</t>
  </si>
  <si>
    <t>911-3-42</t>
  </si>
  <si>
    <t>911-3-47</t>
  </si>
  <si>
    <t>911-3-60</t>
  </si>
  <si>
    <t>912-3-09</t>
  </si>
  <si>
    <t>东芝</t>
  </si>
  <si>
    <t>912-3-19</t>
  </si>
  <si>
    <t>夏普</t>
  </si>
  <si>
    <t>912-3-21</t>
  </si>
  <si>
    <t>夏普2718</t>
  </si>
  <si>
    <t>912-3-24</t>
  </si>
  <si>
    <t>912-3-25</t>
  </si>
  <si>
    <t>912-3-26</t>
  </si>
  <si>
    <t>912-3-28</t>
  </si>
  <si>
    <t>912-3-29</t>
  </si>
  <si>
    <t>912-3-30</t>
  </si>
  <si>
    <t>AR-4821d</t>
  </si>
  <si>
    <t>914-3-01</t>
  </si>
  <si>
    <t>日本佳能</t>
  </si>
  <si>
    <t>919-3-28</t>
  </si>
  <si>
    <t>C32000KI</t>
  </si>
  <si>
    <t>919-3-29</t>
  </si>
  <si>
    <t>919-3-51</t>
  </si>
  <si>
    <t>针式打印机</t>
  </si>
  <si>
    <t>富士通</t>
  </si>
  <si>
    <t>919-3-52</t>
  </si>
  <si>
    <t>科达</t>
  </si>
  <si>
    <t>920-3-02</t>
  </si>
  <si>
    <t>兄弟</t>
  </si>
  <si>
    <t>合            计</t>
  </si>
  <si>
    <t>823-3-26</t>
  </si>
  <si>
    <t>HZ-20/</t>
  </si>
  <si>
    <t>2009年</t>
  </si>
  <si>
    <t>829-3-03</t>
  </si>
  <si>
    <t>现场土基CBR值测定仪</t>
  </si>
  <si>
    <t>LCB-2/南京</t>
  </si>
  <si>
    <t>829-3-04</t>
  </si>
  <si>
    <t>现场CBR值测定仪</t>
  </si>
  <si>
    <t>LCB-3/南京</t>
  </si>
  <si>
    <t>829-3-06</t>
  </si>
  <si>
    <t>SZ-145天津建工</t>
  </si>
  <si>
    <t>831-3-11</t>
  </si>
  <si>
    <t>多功能直度式测钙仪</t>
  </si>
  <si>
    <t>SG-5B/苏州</t>
  </si>
  <si>
    <t>831-3-12</t>
  </si>
  <si>
    <t>SG-6B/苏州</t>
  </si>
  <si>
    <t>831-3-19</t>
  </si>
  <si>
    <t>2004年</t>
  </si>
  <si>
    <t>831-3-21</t>
  </si>
  <si>
    <t>HL128-C/北京</t>
  </si>
  <si>
    <t>2008年</t>
  </si>
  <si>
    <t>833-3-04</t>
  </si>
  <si>
    <t>1999年</t>
  </si>
  <si>
    <t>833-3-13</t>
  </si>
  <si>
    <t>水泥抗压夹具</t>
  </si>
  <si>
    <t>双臂式/无锡</t>
  </si>
  <si>
    <t>833-3-15</t>
  </si>
  <si>
    <t>砂浆搅拌机</t>
  </si>
  <si>
    <t>UJZ-15/无锡</t>
  </si>
  <si>
    <t>837-3-06</t>
  </si>
  <si>
    <t>水泥负压筛析仪</t>
  </si>
  <si>
    <t>FSY-150B/北京路达</t>
  </si>
  <si>
    <t>841-3-07</t>
  </si>
  <si>
    <t>电热恒温干燥箱</t>
  </si>
  <si>
    <t>202-2/上海</t>
  </si>
  <si>
    <t>845-3-15</t>
  </si>
  <si>
    <t>YH-40B上海路达</t>
  </si>
  <si>
    <t>846-3-05</t>
  </si>
  <si>
    <t>LQ-T150D/绍兴</t>
  </si>
  <si>
    <t>811-3-01</t>
  </si>
  <si>
    <t>C32-II/日本索佳</t>
  </si>
  <si>
    <t>1993年</t>
  </si>
  <si>
    <t>811-3-04</t>
  </si>
  <si>
    <t>天津赛特M32</t>
  </si>
  <si>
    <t>811-3-05</t>
  </si>
  <si>
    <t>811-3-06</t>
  </si>
  <si>
    <t>811-3-07</t>
  </si>
  <si>
    <t>811-3-08</t>
  </si>
  <si>
    <t>811-3-09</t>
  </si>
  <si>
    <t>苏一光DSZ2</t>
  </si>
  <si>
    <t>811-3-10</t>
  </si>
  <si>
    <t>811-3-11</t>
  </si>
  <si>
    <t>811-3-12</t>
  </si>
  <si>
    <t>811-3-13</t>
  </si>
  <si>
    <t>811-3-14</t>
  </si>
  <si>
    <t>811-3-15</t>
  </si>
  <si>
    <t>2010年</t>
  </si>
  <si>
    <t>811-3-16</t>
  </si>
  <si>
    <t>811-3-17</t>
  </si>
  <si>
    <t>811-3-18</t>
  </si>
  <si>
    <t>811-3-19</t>
  </si>
  <si>
    <t>811-3-20</t>
  </si>
  <si>
    <t>811-3-21</t>
  </si>
  <si>
    <t>三鼎光电NL32/常州科力达</t>
  </si>
  <si>
    <t>811-3-22</t>
  </si>
  <si>
    <t>三鼎光电NL33/常州科力达</t>
  </si>
  <si>
    <t>811-3-23</t>
  </si>
  <si>
    <t>三鼎光电NL34/常州科力达</t>
  </si>
  <si>
    <t>813-3-06</t>
  </si>
  <si>
    <t>R322/日本宾得</t>
  </si>
  <si>
    <t>813-3-07</t>
  </si>
  <si>
    <t>R323/日本宾得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</si>
</sst>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_);[Red]\(0\)"/>
    <numFmt numFmtId="179" formatCode="#,##0.00_);[Red]\(#,##0.00\)"/>
    <numFmt numFmtId="180" formatCode="_ * #,##0_ ;_ * \-#,##0_ ;_ * &quot;-&quot;??_ ;_ @_ "/>
    <numFmt numFmtId="181" formatCode="0.0%"/>
  </numFmts>
  <fonts count="51">
    <font>
      <sz val="12"/>
      <name val="宋体"/>
      <charset val="134"/>
    </font>
    <font>
      <sz val="18"/>
      <name val="黑体"/>
      <charset val="134"/>
    </font>
    <font>
      <sz val="18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8"/>
      <color theme="1"/>
      <name val="宋体"/>
      <charset val="134"/>
      <scheme val="major"/>
    </font>
    <font>
      <sz val="6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ajor"/>
    </font>
    <font>
      <sz val="12"/>
      <name val="宋体"/>
      <charset val="134"/>
      <scheme val="major"/>
    </font>
    <font>
      <u/>
      <sz val="10"/>
      <color indexed="12"/>
      <name val="宋体"/>
      <charset val="134"/>
    </font>
    <font>
      <sz val="10"/>
      <color indexed="8"/>
      <name val="宋体"/>
      <charset val="134"/>
    </font>
    <font>
      <sz val="12"/>
      <name val="Times New Roman"/>
      <charset val="134"/>
    </font>
    <font>
      <sz val="10"/>
      <color rgb="FF000000"/>
      <name val="宋体"/>
      <charset val="134"/>
    </font>
    <font>
      <sz val="10"/>
      <color rgb="FF800080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sz val="20"/>
      <name val="黑体"/>
      <charset val="134"/>
    </font>
    <font>
      <sz val="20"/>
      <name val="Times New Roman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20"/>
      <name val="Times New Roman"/>
      <charset val="134"/>
    </font>
    <font>
      <sz val="10"/>
      <color indexed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5" fillId="28" borderId="14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18" borderId="15" applyNumberFormat="0" applyFon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37" fillId="17" borderId="14" applyNumberFormat="0" applyAlignment="0" applyProtection="0">
      <alignment vertical="center"/>
    </xf>
    <xf numFmtId="0" fontId="36" fillId="13" borderId="13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19" fillId="0" borderId="0"/>
  </cellStyleXfs>
  <cellXfs count="233">
    <xf numFmtId="0" fontId="0" fillId="0" borderId="0" xfId="0">
      <alignment vertical="center"/>
    </xf>
    <xf numFmtId="178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59" applyFont="1" applyFill="1" applyBorder="1" applyAlignment="1">
      <alignment horizontal="center"/>
    </xf>
    <xf numFmtId="177" fontId="7" fillId="0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7" fillId="0" borderId="3" xfId="0" applyFont="1" applyBorder="1">
      <alignment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2" borderId="3" xfId="59" applyFont="1" applyFill="1" applyBorder="1" applyAlignment="1">
      <alignment horizont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43" fontId="7" fillId="0" borderId="1" xfId="0" applyNumberFormat="1" applyFont="1" applyFill="1" applyBorder="1" applyAlignment="1">
      <alignment horizontal="center" vertical="center"/>
    </xf>
    <xf numFmtId="9" fontId="7" fillId="0" borderId="1" xfId="11" applyNumberFormat="1" applyFont="1" applyFill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/>
    <xf numFmtId="179" fontId="12" fillId="3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2" borderId="1" xfId="53" applyFont="1" applyFill="1" applyBorder="1" applyAlignment="1"/>
    <xf numFmtId="0" fontId="12" fillId="2" borderId="1" xfId="53" applyFont="1" applyFill="1" applyBorder="1" applyAlignment="1">
      <alignment horizontal="left" vertical="center"/>
    </xf>
    <xf numFmtId="179" fontId="12" fillId="0" borderId="1" xfId="0" applyNumberFormat="1" applyFont="1" applyFill="1" applyBorder="1" applyAlignment="1"/>
    <xf numFmtId="179" fontId="12" fillId="0" borderId="1" xfId="0" applyNumberFormat="1" applyFont="1" applyFill="1" applyBorder="1" applyAlignment="1">
      <alignment horizontal="center"/>
    </xf>
    <xf numFmtId="0" fontId="12" fillId="2" borderId="1" xfId="53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179" fontId="12" fillId="0" borderId="5" xfId="0" applyNumberFormat="1" applyFont="1" applyFill="1" applyBorder="1" applyAlignment="1"/>
    <xf numFmtId="179" fontId="12" fillId="0" borderId="6" xfId="0" applyNumberFormat="1" applyFont="1" applyFill="1" applyBorder="1" applyAlignment="1">
      <alignment horizontal="center"/>
    </xf>
    <xf numFmtId="0" fontId="3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59" applyFont="1" applyBorder="1" applyAlignment="1">
      <alignment horizontal="center" vertical="center" wrapText="1"/>
    </xf>
    <xf numFmtId="0" fontId="4" fillId="0" borderId="1" xfId="59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3" fontId="13" fillId="0" borderId="1" xfId="0" applyNumberFormat="1" applyFont="1" applyFill="1" applyBorder="1" applyAlignment="1">
      <alignment horizontal="center" vertical="center"/>
    </xf>
    <xf numFmtId="43" fontId="14" fillId="2" borderId="1" xfId="8" applyNumberFormat="1" applyFont="1" applyFill="1" applyBorder="1" applyAlignment="1">
      <alignment horizontal="center"/>
    </xf>
    <xf numFmtId="9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3" fontId="13" fillId="0" borderId="6" xfId="0" applyNumberFormat="1" applyFont="1" applyFill="1" applyBorder="1" applyAlignment="1">
      <alignment horizontal="center" vertical="center"/>
    </xf>
    <xf numFmtId="43" fontId="7" fillId="0" borderId="6" xfId="0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12" fillId="2" borderId="1" xfId="53" applyNumberFormat="1" applyFont="1" applyFill="1" applyBorder="1" applyAlignment="1">
      <alignment horizontal="center" vertical="center"/>
    </xf>
    <xf numFmtId="0" fontId="12" fillId="0" borderId="1" xfId="59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3" fontId="4" fillId="0" borderId="6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9" fontId="3" fillId="0" borderId="1" xfId="0" applyNumberFormat="1" applyFont="1" applyFill="1" applyBorder="1" applyAlignment="1">
      <alignment horizontal="left"/>
    </xf>
    <xf numFmtId="17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79" fontId="3" fillId="2" borderId="1" xfId="0" applyNumberFormat="1" applyFont="1" applyFill="1" applyBorder="1" applyAlignment="1">
      <alignment horizontal="left"/>
    </xf>
    <xf numFmtId="179" fontId="3" fillId="2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79" fontId="14" fillId="2" borderId="1" xfId="0" applyNumberFormat="1" applyFont="1" applyFill="1" applyBorder="1" applyAlignment="1">
      <alignment horizontal="left"/>
    </xf>
    <xf numFmtId="179" fontId="14" fillId="2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179" fontId="12" fillId="2" borderId="1" xfId="0" applyNumberFormat="1" applyFont="1" applyFill="1" applyBorder="1" applyAlignment="1">
      <alignment horizontal="left"/>
    </xf>
    <xf numFmtId="179" fontId="12" fillId="2" borderId="1" xfId="0" applyNumberFormat="1" applyFont="1" applyFill="1" applyBorder="1" applyAlignment="1">
      <alignment horizontal="center"/>
    </xf>
    <xf numFmtId="0" fontId="12" fillId="0" borderId="1" xfId="8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79" fontId="12" fillId="2" borderId="1" xfId="0" applyNumberFormat="1" applyFont="1" applyFill="1" applyBorder="1" applyAlignment="1"/>
    <xf numFmtId="0" fontId="3" fillId="2" borderId="1" xfId="55" applyFont="1" applyFill="1" applyBorder="1" applyAlignment="1">
      <alignment horizontal="left"/>
    </xf>
    <xf numFmtId="0" fontId="3" fillId="2" borderId="1" xfId="55" applyFont="1" applyFill="1" applyBorder="1" applyAlignment="1">
      <alignment horizontal="center"/>
    </xf>
    <xf numFmtId="0" fontId="3" fillId="0" borderId="1" xfId="55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3" xfId="59" applyFont="1" applyFill="1" applyBorder="1" applyAlignment="1">
      <alignment horizontal="left"/>
    </xf>
    <xf numFmtId="0" fontId="12" fillId="0" borderId="3" xfId="59" applyFont="1" applyFill="1" applyBorder="1" applyAlignment="1">
      <alignment horizontal="center"/>
    </xf>
    <xf numFmtId="0" fontId="12" fillId="3" borderId="3" xfId="54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left"/>
    </xf>
    <xf numFmtId="0" fontId="12" fillId="0" borderId="6" xfId="8" applyNumberFormat="1" applyFont="1" applyBorder="1" applyAlignment="1">
      <alignment horizontal="center"/>
    </xf>
    <xf numFmtId="0" fontId="12" fillId="0" borderId="1" xfId="59" applyFont="1" applyFill="1" applyBorder="1" applyAlignment="1">
      <alignment horizontal="left"/>
    </xf>
    <xf numFmtId="0" fontId="12" fillId="0" borderId="6" xfId="59" applyFont="1" applyFill="1" applyBorder="1" applyAlignment="1">
      <alignment horizontal="center"/>
    </xf>
    <xf numFmtId="0" fontId="12" fillId="0" borderId="6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43" fontId="3" fillId="0" borderId="1" xfId="8" applyFont="1" applyBorder="1" applyAlignment="1">
      <alignment horizontal="right"/>
    </xf>
    <xf numFmtId="43" fontId="3" fillId="0" borderId="1" xfId="8" applyFont="1" applyBorder="1" applyAlignment="1"/>
    <xf numFmtId="0" fontId="3" fillId="0" borderId="1" xfId="0" applyFont="1" applyFill="1" applyBorder="1" applyAlignment="1">
      <alignment horizontal="center" vertical="center"/>
    </xf>
    <xf numFmtId="43" fontId="12" fillId="0" borderId="1" xfId="8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43" fontId="12" fillId="0" borderId="1" xfId="8" applyFont="1" applyBorder="1" applyAlignment="1"/>
    <xf numFmtId="43" fontId="3" fillId="0" borderId="1" xfId="57" applyFont="1" applyBorder="1" applyAlignment="1">
      <alignment horizontal="center"/>
    </xf>
    <xf numFmtId="43" fontId="12" fillId="0" borderId="3" xfId="8" applyFont="1" applyBorder="1" applyAlignment="1">
      <alignment horizontal="right"/>
    </xf>
    <xf numFmtId="43" fontId="12" fillId="0" borderId="1" xfId="8" applyFont="1" applyBorder="1" applyAlignment="1">
      <alignment horizontal="left" vertical="center"/>
    </xf>
    <xf numFmtId="43" fontId="12" fillId="2" borderId="1" xfId="8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4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2" borderId="1" xfId="59" applyFont="1" applyFill="1" applyBorder="1" applyAlignment="1">
      <alignment horizontal="center"/>
    </xf>
    <xf numFmtId="43" fontId="5" fillId="0" borderId="1" xfId="0" applyNumberFormat="1" applyFont="1" applyFill="1" applyBorder="1" applyAlignment="1">
      <alignment horizontal="center" vertical="center"/>
    </xf>
    <xf numFmtId="9" fontId="5" fillId="0" borderId="1" xfId="11" applyFont="1" applyFill="1" applyBorder="1" applyAlignment="1">
      <alignment horizontal="center" vertical="center"/>
    </xf>
    <xf numFmtId="9" fontId="5" fillId="0" borderId="1" xfId="11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43" fontId="4" fillId="0" borderId="7" xfId="0" applyNumberFormat="1" applyFont="1" applyFill="1" applyBorder="1" applyAlignment="1">
      <alignment horizontal="center" vertical="center"/>
    </xf>
    <xf numFmtId="43" fontId="3" fillId="0" borderId="7" xfId="0" applyNumberFormat="1" applyFont="1" applyFill="1" applyBorder="1" applyAlignment="1">
      <alignment horizontal="center" vertical="center"/>
    </xf>
    <xf numFmtId="43" fontId="4" fillId="0" borderId="8" xfId="0" applyNumberFormat="1" applyFont="1" applyFill="1" applyBorder="1" applyAlignment="1">
      <alignment horizontal="center" vertical="center"/>
    </xf>
    <xf numFmtId="43" fontId="3" fillId="0" borderId="8" xfId="0" applyNumberFormat="1" applyFont="1" applyFill="1" applyBorder="1" applyAlignment="1">
      <alignment horizontal="center" vertical="center"/>
    </xf>
    <xf numFmtId="0" fontId="7" fillId="2" borderId="1" xfId="59" applyFont="1" applyFill="1" applyBorder="1" applyAlignment="1">
      <alignment horizontal="center" shrinkToFit="1"/>
    </xf>
    <xf numFmtId="43" fontId="7" fillId="0" borderId="6" xfId="0" applyNumberFormat="1" applyFont="1" applyFill="1" applyBorder="1" applyAlignment="1">
      <alignment horizontal="center" vertical="center"/>
    </xf>
    <xf numFmtId="179" fontId="7" fillId="2" borderId="1" xfId="54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shrinkToFit="1"/>
    </xf>
    <xf numFmtId="0" fontId="15" fillId="2" borderId="1" xfId="0" applyFont="1" applyFill="1" applyBorder="1" applyAlignment="1">
      <alignment horizontal="center"/>
    </xf>
    <xf numFmtId="0" fontId="8" fillId="2" borderId="1" xfId="53" applyFont="1" applyFill="1" applyBorder="1" applyAlignment="1">
      <alignment horizontal="center" shrinkToFit="1"/>
    </xf>
    <xf numFmtId="0" fontId="8" fillId="2" borderId="1" xfId="18" applyFont="1" applyFill="1" applyBorder="1" applyAlignment="1">
      <alignment horizontal="center"/>
    </xf>
    <xf numFmtId="0" fontId="8" fillId="2" borderId="1" xfId="18" applyFont="1" applyFill="1" applyBorder="1" applyAlignment="1">
      <alignment horizontal="center" shrinkToFi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shrinkToFit="1"/>
    </xf>
    <xf numFmtId="178" fontId="7" fillId="0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shrinkToFit="1"/>
    </xf>
    <xf numFmtId="43" fontId="7" fillId="0" borderId="7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180" fontId="7" fillId="0" borderId="1" xfId="0" applyNumberFormat="1" applyFont="1" applyFill="1" applyBorder="1" applyAlignment="1">
      <alignment horizontal="center" vertical="center"/>
    </xf>
    <xf numFmtId="43" fontId="4" fillId="0" borderId="5" xfId="0" applyNumberFormat="1" applyFont="1" applyFill="1" applyBorder="1" applyAlignment="1">
      <alignment horizontal="center" vertical="center"/>
    </xf>
    <xf numFmtId="43" fontId="4" fillId="0" borderId="6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6" xfId="0" applyNumberFormat="1" applyFont="1" applyFill="1" applyBorder="1" applyAlignment="1">
      <alignment horizontal="right" vertical="center"/>
    </xf>
    <xf numFmtId="43" fontId="7" fillId="2" borderId="1" xfId="8" applyNumberFormat="1" applyFont="1" applyFill="1" applyBorder="1" applyAlignment="1">
      <alignment horizontal="center"/>
    </xf>
    <xf numFmtId="43" fontId="7" fillId="0" borderId="6" xfId="0" applyNumberFormat="1" applyFont="1" applyFill="1" applyBorder="1" applyAlignment="1">
      <alignment horizontal="right" vertical="center"/>
    </xf>
    <xf numFmtId="9" fontId="7" fillId="0" borderId="1" xfId="11" applyNumberFormat="1" applyFont="1" applyFill="1" applyBorder="1" applyAlignment="1">
      <alignment horizontal="center" vertical="center" wrapText="1"/>
    </xf>
    <xf numFmtId="43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7" fillId="2" borderId="3" xfId="8" applyNumberFormat="1" applyFont="1" applyFill="1" applyBorder="1" applyAlignment="1">
      <alignment horizontal="center"/>
    </xf>
    <xf numFmtId="0" fontId="16" fillId="0" borderId="3" xfId="0" applyFont="1" applyBorder="1">
      <alignment vertical="center"/>
    </xf>
    <xf numFmtId="181" fontId="7" fillId="0" borderId="1" xfId="11" applyNumberFormat="1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/>
    </xf>
    <xf numFmtId="43" fontId="4" fillId="0" borderId="6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vertical="center"/>
    </xf>
    <xf numFmtId="181" fontId="4" fillId="0" borderId="1" xfId="11" applyNumberFormat="1" applyFont="1" applyFill="1" applyBorder="1" applyAlignment="1">
      <alignment horizontal="center" vertical="center" wrapText="1"/>
    </xf>
    <xf numFmtId="43" fontId="4" fillId="0" borderId="2" xfId="0" applyNumberFormat="1" applyFont="1" applyFill="1" applyBorder="1" applyAlignment="1">
      <alignment horizontal="center" vertical="center"/>
    </xf>
    <xf numFmtId="0" fontId="17" fillId="0" borderId="0" xfId="1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43" fontId="4" fillId="0" borderId="6" xfId="0" applyNumberFormat="1" applyFont="1" applyBorder="1" applyAlignment="1">
      <alignment horizontal="right" vertical="center"/>
    </xf>
    <xf numFmtId="0" fontId="18" fillId="0" borderId="1" xfId="1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</xf>
    <xf numFmtId="0" fontId="20" fillId="0" borderId="1" xfId="10" applyFont="1" applyBorder="1" applyAlignment="1" applyProtection="1">
      <alignment vertical="center"/>
    </xf>
    <xf numFmtId="179" fontId="4" fillId="0" borderId="6" xfId="0" applyNumberFormat="1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21" fillId="0" borderId="1" xfId="10" applyFont="1" applyBorder="1" applyAlignment="1" applyProtection="1">
      <alignment vertical="center"/>
    </xf>
    <xf numFmtId="179" fontId="4" fillId="0" borderId="1" xfId="0" applyNumberFormat="1" applyFont="1" applyBorder="1" applyAlignment="1">
      <alignment horizontal="right" vertical="center"/>
    </xf>
    <xf numFmtId="0" fontId="18" fillId="0" borderId="1" xfId="10" applyFont="1" applyBorder="1" applyAlignment="1" applyProtection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3" fillId="3" borderId="0" xfId="0" applyFont="1" applyFill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/>
    </xf>
    <xf numFmtId="177" fontId="26" fillId="0" borderId="0" xfId="0" applyNumberFormat="1" applyFont="1" applyAlignment="1">
      <alignment horizontal="right" vertical="center"/>
    </xf>
    <xf numFmtId="177" fontId="0" fillId="0" borderId="9" xfId="0" applyNumberFormat="1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43" fontId="0" fillId="0" borderId="6" xfId="0" applyNumberFormat="1" applyFont="1" applyBorder="1" applyAlignment="1">
      <alignment horizontal="right" vertical="center"/>
    </xf>
    <xf numFmtId="43" fontId="0" fillId="0" borderId="1" xfId="0" applyNumberFormat="1" applyFont="1" applyBorder="1" applyAlignment="1">
      <alignment horizontal="right" vertical="center"/>
    </xf>
    <xf numFmtId="0" fontId="0" fillId="0" borderId="1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23" fillId="3" borderId="1" xfId="10" applyFont="1" applyFill="1" applyBorder="1" applyAlignment="1" applyProtection="1">
      <alignment horizontal="center" vertical="center"/>
    </xf>
    <xf numFmtId="43" fontId="23" fillId="2" borderId="6" xfId="0" applyNumberFormat="1" applyFont="1" applyFill="1" applyBorder="1" applyAlignment="1">
      <alignment horizontal="right" vertical="center"/>
    </xf>
    <xf numFmtId="43" fontId="23" fillId="2" borderId="1" xfId="0" applyNumberFormat="1" applyFont="1" applyFill="1" applyBorder="1" applyAlignment="1">
      <alignment horizontal="right" vertical="center"/>
    </xf>
    <xf numFmtId="49" fontId="0" fillId="0" borderId="0" xfId="0" applyNumberFormat="1" applyFont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4" xfId="53"/>
    <cellStyle name="常规 2" xfId="54"/>
    <cellStyle name="常规 3" xfId="55"/>
    <cellStyle name="常规 4" xfId="56"/>
    <cellStyle name="千位分隔 3" xfId="57"/>
    <cellStyle name="常规 5" xfId="58"/>
    <cellStyle name="常规_Sheet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0"/>
  <sheetViews>
    <sheetView zoomScale="85" zoomScaleNormal="85" workbookViewId="0">
      <selection activeCell="J19" sqref="J19"/>
    </sheetView>
  </sheetViews>
  <sheetFormatPr defaultColWidth="8.75" defaultRowHeight="15.75" customHeight="1" outlineLevelCol="5"/>
  <cols>
    <col min="1" max="1" width="8.375" style="10" customWidth="1"/>
    <col min="2" max="2" width="33.125" style="10" customWidth="1"/>
    <col min="3" max="5" width="20.125" style="10" customWidth="1"/>
    <col min="6" max="6" width="20.25" style="10" customWidth="1"/>
    <col min="7" max="7" width="9" style="10" customWidth="1"/>
    <col min="8" max="8" width="12.625" style="10" customWidth="1"/>
    <col min="9" max="9" width="13.75" style="10" customWidth="1"/>
    <col min="10" max="32" width="9" style="10" customWidth="1"/>
    <col min="33" max="16384" width="8.75" style="10"/>
  </cols>
  <sheetData>
    <row r="1" ht="30" customHeight="1" spans="1:6">
      <c r="A1" s="213" t="s">
        <v>0</v>
      </c>
      <c r="B1" s="213"/>
      <c r="C1" s="214"/>
      <c r="D1" s="214"/>
      <c r="E1" s="214"/>
      <c r="F1" s="214"/>
    </row>
    <row r="2" s="208" customFormat="1" ht="18" customHeight="1" spans="1:6">
      <c r="A2" s="215" t="s">
        <v>1</v>
      </c>
      <c r="B2" s="215"/>
      <c r="C2" s="215"/>
      <c r="D2" s="215"/>
      <c r="E2" s="215"/>
      <c r="F2" s="216" t="s">
        <v>2</v>
      </c>
    </row>
    <row r="3" s="209" customFormat="1" customHeight="1" spans="1:6">
      <c r="A3" s="217" t="s">
        <v>3</v>
      </c>
      <c r="B3" s="217"/>
      <c r="F3" s="218" t="s">
        <v>4</v>
      </c>
    </row>
    <row r="4" s="210" customFormat="1" ht="15.95" customHeight="1" spans="1:6">
      <c r="A4" s="219" t="s">
        <v>5</v>
      </c>
      <c r="B4" s="219"/>
      <c r="C4" s="220" t="s">
        <v>6</v>
      </c>
      <c r="D4" s="221" t="s">
        <v>7</v>
      </c>
      <c r="E4" s="221" t="s">
        <v>8</v>
      </c>
      <c r="F4" s="221" t="s">
        <v>9</v>
      </c>
    </row>
    <row r="5" s="210" customFormat="1" ht="15.95" customHeight="1" spans="1:6">
      <c r="A5" s="219"/>
      <c r="B5" s="219"/>
      <c r="C5" s="220" t="s">
        <v>10</v>
      </c>
      <c r="D5" s="221" t="s">
        <v>11</v>
      </c>
      <c r="E5" s="221" t="s">
        <v>12</v>
      </c>
      <c r="F5" s="221" t="s">
        <v>13</v>
      </c>
    </row>
    <row r="6" s="209" customFormat="1" ht="15.95" customHeight="1" spans="1:6">
      <c r="A6" s="222">
        <v>1</v>
      </c>
      <c r="B6" s="223" t="s">
        <v>14</v>
      </c>
      <c r="C6" s="224"/>
      <c r="D6" s="225"/>
      <c r="E6" s="225"/>
      <c r="F6" s="225"/>
    </row>
    <row r="7" s="209" customFormat="1" ht="15.95" customHeight="1" spans="1:6">
      <c r="A7" s="226">
        <v>2</v>
      </c>
      <c r="B7" s="227" t="s">
        <v>15</v>
      </c>
      <c r="C7" s="224">
        <f>C13</f>
        <v>0</v>
      </c>
      <c r="D7" s="225">
        <f>'4-6固定资产汇总 '!F14/10000</f>
        <v>0</v>
      </c>
      <c r="E7" s="225">
        <f>D7-C7</f>
        <v>0</v>
      </c>
      <c r="F7" s="225"/>
    </row>
    <row r="8" s="209" customFormat="1" ht="15.95" customHeight="1" spans="1:6">
      <c r="A8" s="222">
        <v>3</v>
      </c>
      <c r="B8" s="228" t="s">
        <v>16</v>
      </c>
      <c r="C8" s="224"/>
      <c r="D8" s="225"/>
      <c r="E8" s="225"/>
      <c r="F8" s="225"/>
    </row>
    <row r="9" s="209" customFormat="1" ht="15.95" customHeight="1" spans="1:6">
      <c r="A9" s="226">
        <v>4</v>
      </c>
      <c r="B9" s="228" t="s">
        <v>17</v>
      </c>
      <c r="C9" s="224"/>
      <c r="D9" s="225"/>
      <c r="E9" s="225"/>
      <c r="F9" s="225"/>
    </row>
    <row r="10" s="209" customFormat="1" ht="15.95" customHeight="1" spans="1:6">
      <c r="A10" s="222">
        <v>5</v>
      </c>
      <c r="B10" s="228" t="s">
        <v>18</v>
      </c>
      <c r="C10" s="224"/>
      <c r="D10" s="225"/>
      <c r="E10" s="225"/>
      <c r="F10" s="225"/>
    </row>
    <row r="11" s="209" customFormat="1" ht="15.95" customHeight="1" spans="1:6">
      <c r="A11" s="226">
        <v>6</v>
      </c>
      <c r="B11" s="228" t="s">
        <v>19</v>
      </c>
      <c r="C11" s="224"/>
      <c r="D11" s="225"/>
      <c r="E11" s="225"/>
      <c r="F11" s="225"/>
    </row>
    <row r="12" s="209" customFormat="1" ht="15.95" customHeight="1" spans="1:6">
      <c r="A12" s="222">
        <v>7</v>
      </c>
      <c r="B12" s="228" t="s">
        <v>20</v>
      </c>
      <c r="C12" s="224"/>
      <c r="D12" s="225"/>
      <c r="E12" s="225"/>
      <c r="F12" s="225"/>
    </row>
    <row r="13" s="209" customFormat="1" ht="15.95" customHeight="1" spans="1:6">
      <c r="A13" s="226">
        <v>8</v>
      </c>
      <c r="B13" s="228" t="s">
        <v>21</v>
      </c>
      <c r="C13" s="224">
        <f>'4-6固定资产汇总 '!C23/10000</f>
        <v>0</v>
      </c>
      <c r="D13" s="225">
        <f>D7</f>
        <v>0</v>
      </c>
      <c r="E13" s="225">
        <f>D13-C13</f>
        <v>0</v>
      </c>
      <c r="F13" s="225"/>
    </row>
    <row r="14" s="209" customFormat="1" ht="15.95" customHeight="1" spans="1:6">
      <c r="A14" s="222">
        <v>9</v>
      </c>
      <c r="B14" s="228" t="s">
        <v>22</v>
      </c>
      <c r="C14" s="224"/>
      <c r="D14" s="225"/>
      <c r="E14" s="225"/>
      <c r="F14" s="225"/>
    </row>
    <row r="15" s="209" customFormat="1" ht="15.95" customHeight="1" spans="1:6">
      <c r="A15" s="226">
        <v>10</v>
      </c>
      <c r="B15" s="228" t="s">
        <v>23</v>
      </c>
      <c r="C15" s="224"/>
      <c r="D15" s="225"/>
      <c r="E15" s="225"/>
      <c r="F15" s="225"/>
    </row>
    <row r="16" s="209" customFormat="1" ht="15.95" customHeight="1" spans="1:6">
      <c r="A16" s="222">
        <v>11</v>
      </c>
      <c r="B16" s="228" t="s">
        <v>24</v>
      </c>
      <c r="C16" s="224"/>
      <c r="D16" s="225"/>
      <c r="E16" s="225"/>
      <c r="F16" s="225"/>
    </row>
    <row r="17" s="209" customFormat="1" ht="15.95" customHeight="1" spans="1:6">
      <c r="A17" s="226">
        <v>12</v>
      </c>
      <c r="B17" s="228" t="s">
        <v>25</v>
      </c>
      <c r="C17" s="224"/>
      <c r="D17" s="225"/>
      <c r="E17" s="225"/>
      <c r="F17" s="225"/>
    </row>
    <row r="18" s="209" customFormat="1" ht="15.95" customHeight="1" spans="1:6">
      <c r="A18" s="222">
        <v>13</v>
      </c>
      <c r="B18" s="228" t="s">
        <v>26</v>
      </c>
      <c r="C18" s="224"/>
      <c r="D18" s="225"/>
      <c r="E18" s="225"/>
      <c r="F18" s="225"/>
    </row>
    <row r="19" s="211" customFormat="1" ht="15.95" customHeight="1" spans="1:6">
      <c r="A19" s="226">
        <v>14</v>
      </c>
      <c r="B19" s="228" t="s">
        <v>27</v>
      </c>
      <c r="C19" s="224"/>
      <c r="D19" s="225"/>
      <c r="E19" s="225"/>
      <c r="F19" s="225"/>
    </row>
    <row r="20" s="211" customFormat="1" ht="15.95" customHeight="1" spans="1:6">
      <c r="A20" s="222">
        <v>15</v>
      </c>
      <c r="B20" s="228" t="s">
        <v>28</v>
      </c>
      <c r="C20" s="224"/>
      <c r="D20" s="225"/>
      <c r="E20" s="225"/>
      <c r="F20" s="225"/>
    </row>
    <row r="21" s="211" customFormat="1" ht="15.95" customHeight="1" spans="1:6">
      <c r="A21" s="226">
        <v>16</v>
      </c>
      <c r="B21" s="228" t="s">
        <v>29</v>
      </c>
      <c r="C21" s="224"/>
      <c r="D21" s="225"/>
      <c r="E21" s="225"/>
      <c r="F21" s="225"/>
    </row>
    <row r="22" s="211" customFormat="1" ht="15.95" customHeight="1" spans="1:6">
      <c r="A22" s="222">
        <v>17</v>
      </c>
      <c r="B22" s="228" t="s">
        <v>30</v>
      </c>
      <c r="C22" s="224"/>
      <c r="D22" s="225"/>
      <c r="E22" s="225"/>
      <c r="F22" s="225"/>
    </row>
    <row r="23" s="211" customFormat="1" ht="15.95" customHeight="1" spans="1:6">
      <c r="A23" s="226">
        <v>18</v>
      </c>
      <c r="B23" s="228" t="s">
        <v>31</v>
      </c>
      <c r="C23" s="224"/>
      <c r="D23" s="225"/>
      <c r="E23" s="225"/>
      <c r="F23" s="225"/>
    </row>
    <row r="24" s="211" customFormat="1" ht="15.95" customHeight="1" spans="1:6">
      <c r="A24" s="222">
        <v>19</v>
      </c>
      <c r="B24" s="228" t="s">
        <v>32</v>
      </c>
      <c r="C24" s="224"/>
      <c r="D24" s="225"/>
      <c r="E24" s="225"/>
      <c r="F24" s="225"/>
    </row>
    <row r="25" s="212" customFormat="1" ht="15.95" customHeight="1" spans="1:6">
      <c r="A25" s="226">
        <v>20</v>
      </c>
      <c r="B25" s="229" t="s">
        <v>33</v>
      </c>
      <c r="C25" s="230">
        <v>289544.7</v>
      </c>
      <c r="D25" s="231">
        <v>638686.86</v>
      </c>
      <c r="E25" s="231">
        <f>D25-C25</f>
        <v>349142.16</v>
      </c>
      <c r="F25" s="231">
        <f>(E25/C25)*100%</f>
        <v>1.20583163843096</v>
      </c>
    </row>
    <row r="26" s="209" customFormat="1" ht="15.95" customHeight="1" spans="1:6">
      <c r="A26" s="222">
        <v>21</v>
      </c>
      <c r="B26" s="227" t="s">
        <v>34</v>
      </c>
      <c r="C26" s="224"/>
      <c r="D26" s="225"/>
      <c r="E26" s="225"/>
      <c r="F26" s="225"/>
    </row>
    <row r="27" s="209" customFormat="1" ht="15.95" customHeight="1" spans="1:6">
      <c r="A27" s="226">
        <v>22</v>
      </c>
      <c r="B27" s="227" t="s">
        <v>35</v>
      </c>
      <c r="C27" s="224"/>
      <c r="D27" s="225"/>
      <c r="E27" s="225"/>
      <c r="F27" s="225"/>
    </row>
    <row r="28" s="212" customFormat="1" ht="15.95" customHeight="1" spans="1:6">
      <c r="A28" s="222">
        <v>23</v>
      </c>
      <c r="B28" s="229" t="s">
        <v>36</v>
      </c>
      <c r="C28" s="230"/>
      <c r="D28" s="231"/>
      <c r="E28" s="231"/>
      <c r="F28" s="231"/>
    </row>
    <row r="29" s="212" customFormat="1" ht="15.95" customHeight="1" spans="1:6">
      <c r="A29" s="226">
        <v>24</v>
      </c>
      <c r="B29" s="229" t="s">
        <v>37</v>
      </c>
      <c r="C29" s="230"/>
      <c r="D29" s="231"/>
      <c r="E29" s="231"/>
      <c r="F29" s="231"/>
    </row>
    <row r="30" s="209" customFormat="1" ht="20.1" customHeight="1" spans="1:4">
      <c r="A30" s="209" t="s">
        <v>38</v>
      </c>
      <c r="D30" s="232"/>
    </row>
  </sheetData>
  <sheetProtection formatColumns="0"/>
  <mergeCells count="3">
    <mergeCell ref="A1:F1"/>
    <mergeCell ref="A2:E2"/>
    <mergeCell ref="A4:B5"/>
  </mergeCells>
  <hyperlinks>
    <hyperlink ref="B28" location="分类汇总!B62" display="负债总计"/>
  </hyperlinks>
  <printOptions horizontalCentered="1"/>
  <pageMargins left="0.313888888888889" right="0.354166666666667" top="0.0777777777777778" bottom="0.94375" header="0.984027777777778" footer="0.668055555555556"/>
  <pageSetup paperSize="9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5"/>
  <sheetViews>
    <sheetView workbookViewId="0">
      <selection activeCell="G15" sqref="G15"/>
    </sheetView>
  </sheetViews>
  <sheetFormatPr defaultColWidth="8.75" defaultRowHeight="15.75" customHeight="1"/>
  <cols>
    <col min="1" max="1" width="7" style="10" customWidth="1"/>
    <col min="2" max="2" width="25.625" style="10" customWidth="1"/>
    <col min="3" max="10" width="13" style="10" customWidth="1"/>
    <col min="11" max="12" width="9" style="10" customWidth="1"/>
    <col min="13" max="13" width="9.625" style="10" customWidth="1"/>
    <col min="14" max="15" width="10.375" style="10" customWidth="1"/>
    <col min="16" max="32" width="9" style="10" customWidth="1"/>
    <col min="33" max="16384" width="8.75" style="10"/>
  </cols>
  <sheetData>
    <row r="1" ht="14.25" spans="1:10">
      <c r="A1" s="190"/>
      <c r="B1" s="190"/>
      <c r="C1" s="191"/>
      <c r="D1" s="191"/>
      <c r="E1" s="191"/>
      <c r="F1" s="191"/>
      <c r="G1" s="191"/>
      <c r="H1" s="191"/>
      <c r="I1" s="191"/>
      <c r="J1" s="191"/>
    </row>
    <row r="2" s="78" customFormat="1" ht="30" customHeight="1" spans="1:10">
      <c r="A2" s="37" t="s">
        <v>39</v>
      </c>
      <c r="B2" s="2"/>
      <c r="C2" s="2"/>
      <c r="D2" s="2"/>
      <c r="E2" s="2"/>
      <c r="F2" s="2"/>
      <c r="G2" s="2"/>
      <c r="H2" s="2"/>
      <c r="I2" s="2"/>
      <c r="J2" s="2"/>
    </row>
    <row r="3" ht="14.1" customHeight="1" spans="1:10">
      <c r="A3" s="38" t="s">
        <v>40</v>
      </c>
      <c r="B3" s="6"/>
      <c r="C3" s="6"/>
      <c r="D3" s="6"/>
      <c r="E3" s="8"/>
      <c r="F3" s="8"/>
      <c r="G3" s="8"/>
      <c r="H3" s="8"/>
      <c r="I3" s="8"/>
      <c r="J3" s="8"/>
    </row>
    <row r="4" ht="14.1" customHeight="1" spans="1:10">
      <c r="A4" s="6"/>
      <c r="B4" s="6"/>
      <c r="C4" s="6"/>
      <c r="D4" s="6"/>
      <c r="E4" s="8"/>
      <c r="F4" s="8"/>
      <c r="G4" s="8"/>
      <c r="H4" s="8"/>
      <c r="I4" s="8"/>
      <c r="J4" s="8" t="s">
        <v>41</v>
      </c>
    </row>
    <row r="5" customHeight="1" spans="1:10">
      <c r="A5" s="39" t="s">
        <v>3</v>
      </c>
      <c r="J5" s="33" t="s">
        <v>4</v>
      </c>
    </row>
    <row r="6" s="11" customFormat="1" ht="18.95" customHeight="1" spans="1:10">
      <c r="A6" s="40" t="s">
        <v>42</v>
      </c>
      <c r="B6" s="40" t="s">
        <v>43</v>
      </c>
      <c r="C6" s="82" t="s">
        <v>6</v>
      </c>
      <c r="D6" s="192"/>
      <c r="E6" s="40" t="s">
        <v>7</v>
      </c>
      <c r="F6" s="42"/>
      <c r="G6" s="40" t="s">
        <v>44</v>
      </c>
      <c r="H6" s="42"/>
      <c r="I6" s="40" t="s">
        <v>45</v>
      </c>
      <c r="J6" s="42"/>
    </row>
    <row r="7" s="11" customFormat="1" ht="18.95" customHeight="1" spans="1:10">
      <c r="A7" s="42"/>
      <c r="B7" s="42"/>
      <c r="C7" s="66" t="s">
        <v>46</v>
      </c>
      <c r="D7" s="40" t="s">
        <v>47</v>
      </c>
      <c r="E7" s="40" t="s">
        <v>46</v>
      </c>
      <c r="F7" s="40" t="s">
        <v>47</v>
      </c>
      <c r="G7" s="40" t="s">
        <v>46</v>
      </c>
      <c r="H7" s="40" t="s">
        <v>47</v>
      </c>
      <c r="I7" s="40" t="s">
        <v>46</v>
      </c>
      <c r="J7" s="40" t="s">
        <v>47</v>
      </c>
    </row>
    <row r="8" ht="18.95" customHeight="1" spans="1:10">
      <c r="A8" s="193"/>
      <c r="B8" s="194" t="s">
        <v>48</v>
      </c>
      <c r="C8" s="195"/>
      <c r="D8" s="87"/>
      <c r="E8" s="87"/>
      <c r="F8" s="87"/>
      <c r="G8" s="87"/>
      <c r="H8" s="87"/>
      <c r="I8" s="87"/>
      <c r="J8" s="87"/>
    </row>
    <row r="9" ht="18.95" customHeight="1" spans="1:10">
      <c r="A9" s="193" t="s">
        <v>49</v>
      </c>
      <c r="B9" s="196" t="s">
        <v>50</v>
      </c>
      <c r="C9" s="195"/>
      <c r="D9" s="87"/>
      <c r="E9" s="87"/>
      <c r="F9" s="87"/>
      <c r="G9" s="87"/>
      <c r="H9" s="87"/>
      <c r="I9" s="87"/>
      <c r="J9" s="87"/>
    </row>
    <row r="10" ht="18.95" customHeight="1" spans="1:10">
      <c r="A10" s="193" t="s">
        <v>51</v>
      </c>
      <c r="B10" s="196" t="s">
        <v>52</v>
      </c>
      <c r="C10" s="195"/>
      <c r="D10" s="87"/>
      <c r="E10" s="87"/>
      <c r="F10" s="87"/>
      <c r="G10" s="87"/>
      <c r="H10" s="87"/>
      <c r="I10" s="87"/>
      <c r="J10" s="87"/>
    </row>
    <row r="11" ht="18.95" customHeight="1" spans="1:10">
      <c r="A11" s="193" t="s">
        <v>53</v>
      </c>
      <c r="B11" s="196" t="s">
        <v>54</v>
      </c>
      <c r="C11" s="195"/>
      <c r="D11" s="195"/>
      <c r="E11" s="87"/>
      <c r="F11" s="87"/>
      <c r="G11" s="87"/>
      <c r="H11" s="87"/>
      <c r="I11" s="87"/>
      <c r="J11" s="87"/>
    </row>
    <row r="12" ht="18.95" customHeight="1" spans="1:10">
      <c r="A12" s="193"/>
      <c r="B12" s="197"/>
      <c r="C12" s="195"/>
      <c r="D12" s="87"/>
      <c r="E12" s="87"/>
      <c r="F12" s="87"/>
      <c r="G12" s="87"/>
      <c r="H12" s="87"/>
      <c r="I12" s="87"/>
      <c r="J12" s="87"/>
    </row>
    <row r="13" ht="18.95" customHeight="1" spans="1:10">
      <c r="A13" s="193"/>
      <c r="B13" s="196"/>
      <c r="C13" s="195"/>
      <c r="D13" s="87"/>
      <c r="E13" s="87"/>
      <c r="F13" s="87"/>
      <c r="G13" s="87"/>
      <c r="H13" s="87"/>
      <c r="I13" s="87"/>
      <c r="J13" s="87"/>
    </row>
    <row r="14" ht="18.95" customHeight="1" spans="1:10">
      <c r="A14" s="193"/>
      <c r="B14" s="194" t="s">
        <v>55</v>
      </c>
      <c r="C14" s="195"/>
      <c r="D14" s="87"/>
      <c r="E14" s="87"/>
      <c r="F14" s="87"/>
      <c r="G14" s="87"/>
      <c r="H14" s="87"/>
      <c r="I14" s="87"/>
      <c r="J14" s="87"/>
    </row>
    <row r="15" ht="18.95" customHeight="1" spans="1:10">
      <c r="A15" s="193" t="s">
        <v>56</v>
      </c>
      <c r="B15" s="198" t="s">
        <v>57</v>
      </c>
      <c r="C15" s="86">
        <v>10058471.45</v>
      </c>
      <c r="D15" s="86">
        <v>10058471.45</v>
      </c>
      <c r="E15" s="174">
        <f>C15</f>
        <v>10058471.45</v>
      </c>
      <c r="F15" s="199">
        <f>'4-6-1机械设备'!M13</f>
        <v>43100</v>
      </c>
      <c r="G15" s="87"/>
      <c r="H15" s="87"/>
      <c r="I15" s="87"/>
      <c r="J15" s="87"/>
    </row>
    <row r="16" ht="18.95" customHeight="1" spans="1:10">
      <c r="A16" s="193" t="s">
        <v>58</v>
      </c>
      <c r="B16" s="198" t="s">
        <v>59</v>
      </c>
      <c r="C16" s="195">
        <v>2695525.87</v>
      </c>
      <c r="D16" s="195">
        <v>2695525.87</v>
      </c>
      <c r="E16" s="195">
        <v>2695525.87</v>
      </c>
      <c r="F16" s="200">
        <f>'4-6-1测试设备 '!M227</f>
        <v>134776.2935</v>
      </c>
      <c r="G16" s="87"/>
      <c r="H16" s="87"/>
      <c r="I16" s="87"/>
      <c r="J16" s="87"/>
    </row>
    <row r="17" ht="18.95" customHeight="1" spans="1:10">
      <c r="A17" s="193" t="s">
        <v>60</v>
      </c>
      <c r="B17" s="201" t="s">
        <v>61</v>
      </c>
      <c r="C17" s="195">
        <f>'4-6-1办公设备 (3)'!I13+办公设备四!I59</f>
        <v>672306</v>
      </c>
      <c r="D17" s="87">
        <f>D10</f>
        <v>0</v>
      </c>
      <c r="E17" s="195"/>
      <c r="F17" s="200">
        <f>'4-6-1办公设备 (3)'!M13</f>
        <v>987</v>
      </c>
      <c r="G17" s="87"/>
      <c r="H17" s="87"/>
      <c r="I17" s="87"/>
      <c r="J17" s="87"/>
    </row>
    <row r="18" ht="18.95" customHeight="1" spans="1:10">
      <c r="A18" s="193"/>
      <c r="B18" s="196" t="s">
        <v>62</v>
      </c>
      <c r="C18" s="195">
        <f>办公设备四!I59</f>
        <v>639406</v>
      </c>
      <c r="D18" s="87"/>
      <c r="E18" s="87"/>
      <c r="F18" s="200">
        <f>办公设备四!M59</f>
        <v>6733.73</v>
      </c>
      <c r="G18" s="87"/>
      <c r="H18" s="87"/>
      <c r="I18" s="87"/>
      <c r="J18" s="87"/>
    </row>
    <row r="19" ht="18.95" customHeight="1" spans="1:10">
      <c r="A19" s="193" t="s">
        <v>63</v>
      </c>
      <c r="B19" s="196" t="s">
        <v>64</v>
      </c>
      <c r="C19" s="195"/>
      <c r="D19" s="87"/>
      <c r="E19" s="87"/>
      <c r="F19" s="202"/>
      <c r="G19" s="87"/>
      <c r="H19" s="87"/>
      <c r="I19" s="87"/>
      <c r="J19" s="87"/>
    </row>
    <row r="20" ht="18.95" customHeight="1" spans="1:10">
      <c r="A20" s="193"/>
      <c r="B20" s="196"/>
      <c r="C20" s="195"/>
      <c r="D20" s="87"/>
      <c r="E20" s="87"/>
      <c r="F20" s="202"/>
      <c r="G20" s="87"/>
      <c r="H20" s="87"/>
      <c r="I20" s="87"/>
      <c r="J20" s="87"/>
    </row>
    <row r="21" ht="18.95" customHeight="1" spans="1:10">
      <c r="A21" s="193"/>
      <c r="B21" s="203" t="s">
        <v>65</v>
      </c>
      <c r="C21" s="195">
        <f>SUM(C15:C20)</f>
        <v>14065709.32</v>
      </c>
      <c r="D21" s="87">
        <f>SUM(D15:D20)</f>
        <v>12753997.32</v>
      </c>
      <c r="E21" s="87">
        <f>SUM(E14:E20)</f>
        <v>12753997.32</v>
      </c>
      <c r="F21" s="204">
        <v>645080.92</v>
      </c>
      <c r="G21" s="87" t="s">
        <v>66</v>
      </c>
      <c r="H21" s="87"/>
      <c r="I21" s="87"/>
      <c r="J21" s="87"/>
    </row>
    <row r="22" ht="18.95" customHeight="1" spans="1:10">
      <c r="A22" s="193"/>
      <c r="B22" s="205" t="s">
        <v>67</v>
      </c>
      <c r="C22" s="195"/>
      <c r="D22" s="87"/>
      <c r="E22" s="87"/>
      <c r="F22" s="87"/>
      <c r="G22" s="87"/>
      <c r="H22" s="87"/>
      <c r="I22" s="87"/>
      <c r="J22" s="87"/>
    </row>
    <row r="23" ht="18.95" customHeight="1" spans="1:10">
      <c r="A23" s="193"/>
      <c r="B23" s="206" t="s">
        <v>68</v>
      </c>
      <c r="C23" s="195"/>
      <c r="D23" s="87">
        <f>D21</f>
        <v>12753997.32</v>
      </c>
      <c r="E23" s="87">
        <f>E21</f>
        <v>12753997.32</v>
      </c>
      <c r="F23" s="204">
        <v>645080.92</v>
      </c>
      <c r="G23" s="87"/>
      <c r="H23" s="87"/>
      <c r="I23" s="87"/>
      <c r="J23" s="87"/>
    </row>
    <row r="24" customHeight="1" spans="1:6">
      <c r="A24" s="85"/>
      <c r="B24" s="85"/>
      <c r="C24" s="85"/>
      <c r="D24" s="85"/>
      <c r="F24" s="91"/>
    </row>
    <row r="25" customHeight="1" spans="1:1">
      <c r="A25" s="207"/>
    </row>
  </sheetData>
  <mergeCells count="9">
    <mergeCell ref="A2:J2"/>
    <mergeCell ref="A3:J3"/>
    <mergeCell ref="C6:D6"/>
    <mergeCell ref="E6:F6"/>
    <mergeCell ref="G6:H6"/>
    <mergeCell ref="I6:J6"/>
    <mergeCell ref="A24:D24"/>
    <mergeCell ref="A6:A7"/>
    <mergeCell ref="B6:B7"/>
  </mergeCells>
  <hyperlinks>
    <hyperlink ref="B9" location="房屋建筑物!A1" display="固定资产-房屋建筑物"/>
    <hyperlink ref="B10" location="构筑物!A1" display="固定资产-构筑物及其他辅助设施"/>
    <hyperlink ref="B15" location="机器设备!A1" display="固定资产-机械设备"/>
    <hyperlink ref="B16" location="车辆!A1" display="固定资产-测试设备"/>
    <hyperlink ref="B17" location="电子设备!A1" display="固定资产-办公设备(三公司）"/>
    <hyperlink ref="B11" location="管道沟槽!A1" display="固定资产-管道及沟槽"/>
  </hyperlinks>
  <printOptions horizontalCentered="1"/>
  <pageMargins left="0.354166666666667" right="0.354166666666667" top="0.786805555555556" bottom="0.786805555555556" header="1.0625" footer="0.511805555555556"/>
  <pageSetup paperSize="9" scale="9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5"/>
  <sheetViews>
    <sheetView workbookViewId="0">
      <selection activeCell="A1" sqref="A1:N13"/>
    </sheetView>
  </sheetViews>
  <sheetFormatPr defaultColWidth="8.75" defaultRowHeight="15.75" customHeight="1"/>
  <cols>
    <col min="1" max="1" width="7.125" style="12" customWidth="1"/>
    <col min="2" max="2" width="10" style="10" customWidth="1"/>
    <col min="3" max="3" width="14.125" style="10" customWidth="1"/>
    <col min="4" max="4" width="17.5" style="10" customWidth="1"/>
    <col min="5" max="5" width="8.625" style="10" customWidth="1"/>
    <col min="6" max="6" width="5.375" style="10" customWidth="1"/>
    <col min="7" max="7" width="8.25" style="10" customWidth="1"/>
    <col min="8" max="8" width="8.875" style="13" customWidth="1"/>
    <col min="9" max="9" width="10.875" style="10" customWidth="1"/>
    <col min="10" max="10" width="8.875" style="10" customWidth="1"/>
    <col min="11" max="11" width="11" style="10" customWidth="1"/>
    <col min="12" max="12" width="6.625" style="10" customWidth="1"/>
    <col min="13" max="13" width="11" style="11" customWidth="1"/>
    <col min="14" max="14" width="16.625" style="11" customWidth="1"/>
    <col min="15" max="30" width="9" style="10" customWidth="1"/>
    <col min="31" max="16384" width="8.75" style="10"/>
  </cols>
  <sheetData>
    <row r="1" s="78" customFormat="1" ht="23.25" spans="1:14">
      <c r="A1" s="1" t="s">
        <v>69</v>
      </c>
      <c r="B1" s="2"/>
      <c r="C1" s="2"/>
      <c r="D1" s="2"/>
      <c r="E1" s="2"/>
      <c r="F1" s="2"/>
      <c r="G1" s="2"/>
      <c r="H1" s="4"/>
      <c r="I1" s="2"/>
      <c r="J1" s="2"/>
      <c r="K1" s="2"/>
      <c r="L1" s="2"/>
      <c r="M1" s="2"/>
      <c r="N1" s="2"/>
    </row>
    <row r="2" ht="14.1" customHeight="1" spans="1:14">
      <c r="A2" s="5" t="s">
        <v>40</v>
      </c>
      <c r="B2" s="6"/>
      <c r="C2" s="6"/>
      <c r="D2" s="6"/>
      <c r="E2" s="6"/>
      <c r="F2" s="6"/>
      <c r="G2" s="8"/>
      <c r="H2" s="6"/>
      <c r="I2" s="8"/>
      <c r="J2" s="8"/>
      <c r="K2" s="8"/>
      <c r="L2" s="8"/>
      <c r="M2" s="8"/>
      <c r="N2" s="8"/>
    </row>
    <row r="3" customHeight="1" spans="1:14">
      <c r="A3" s="9" t="s">
        <v>3</v>
      </c>
      <c r="N3" s="127" t="s">
        <v>4</v>
      </c>
    </row>
    <row r="4" s="11" customFormat="1" customHeight="1" spans="1:14">
      <c r="A4" s="147" t="s">
        <v>70</v>
      </c>
      <c r="B4" s="148" t="s">
        <v>71</v>
      </c>
      <c r="C4" s="148" t="s">
        <v>72</v>
      </c>
      <c r="D4" s="149" t="s">
        <v>73</v>
      </c>
      <c r="E4" s="148" t="s">
        <v>74</v>
      </c>
      <c r="F4" s="148" t="s">
        <v>75</v>
      </c>
      <c r="G4" s="148" t="s">
        <v>76</v>
      </c>
      <c r="H4" s="148" t="s">
        <v>77</v>
      </c>
      <c r="I4" s="171" t="s">
        <v>6</v>
      </c>
      <c r="J4" s="172"/>
      <c r="K4" s="40" t="s">
        <v>7</v>
      </c>
      <c r="L4" s="42"/>
      <c r="M4" s="173"/>
      <c r="N4" s="41" t="s">
        <v>78</v>
      </c>
    </row>
    <row r="5" s="11" customFormat="1" ht="24" customHeight="1" spans="1:14">
      <c r="A5" s="147"/>
      <c r="B5" s="150"/>
      <c r="C5" s="150"/>
      <c r="D5" s="151"/>
      <c r="E5" s="150"/>
      <c r="F5" s="150"/>
      <c r="G5" s="150"/>
      <c r="H5" s="150"/>
      <c r="I5" s="174" t="s">
        <v>46</v>
      </c>
      <c r="J5" s="174" t="s">
        <v>47</v>
      </c>
      <c r="K5" s="40" t="s">
        <v>46</v>
      </c>
      <c r="L5" s="41" t="s">
        <v>79</v>
      </c>
      <c r="M5" s="81" t="s">
        <v>47</v>
      </c>
      <c r="N5" s="42"/>
    </row>
    <row r="6" ht="19.5" customHeight="1" spans="1:14">
      <c r="A6" s="147">
        <v>1</v>
      </c>
      <c r="B6" s="174" t="s">
        <v>80</v>
      </c>
      <c r="C6" s="183" t="s">
        <v>81</v>
      </c>
      <c r="D6" s="172" t="s">
        <v>82</v>
      </c>
      <c r="E6" s="172" t="s">
        <v>83</v>
      </c>
      <c r="F6" s="184" t="s">
        <v>84</v>
      </c>
      <c r="G6" s="185">
        <v>1999</v>
      </c>
      <c r="H6" s="185">
        <v>1999</v>
      </c>
      <c r="I6" s="174"/>
      <c r="J6" s="174"/>
      <c r="K6" s="174">
        <v>3000000</v>
      </c>
      <c r="L6" s="188">
        <v>0.005</v>
      </c>
      <c r="M6" s="189">
        <f>K6*L6</f>
        <v>15000</v>
      </c>
      <c r="N6" s="130" t="s">
        <v>85</v>
      </c>
    </row>
    <row r="7" ht="19.5" customHeight="1" spans="1:14">
      <c r="A7" s="147">
        <v>2</v>
      </c>
      <c r="B7" s="174" t="s">
        <v>86</v>
      </c>
      <c r="C7" s="183" t="s">
        <v>81</v>
      </c>
      <c r="D7" s="172" t="s">
        <v>87</v>
      </c>
      <c r="E7" s="172" t="s">
        <v>83</v>
      </c>
      <c r="F7" s="184" t="s">
        <v>84</v>
      </c>
      <c r="G7" s="185">
        <v>2000</v>
      </c>
      <c r="H7" s="185">
        <v>2000</v>
      </c>
      <c r="I7" s="174"/>
      <c r="J7" s="174"/>
      <c r="K7" s="174">
        <v>3000000</v>
      </c>
      <c r="L7" s="188">
        <v>0.005</v>
      </c>
      <c r="M7" s="189">
        <f t="shared" ref="M7:M12" si="0">K7*L7</f>
        <v>15000</v>
      </c>
      <c r="N7" s="130" t="s">
        <v>85</v>
      </c>
    </row>
    <row r="8" ht="19.5" customHeight="1" spans="1:14">
      <c r="A8" s="147">
        <v>3</v>
      </c>
      <c r="B8" s="174" t="s">
        <v>88</v>
      </c>
      <c r="C8" s="183" t="s">
        <v>89</v>
      </c>
      <c r="D8" s="172" t="s">
        <v>90</v>
      </c>
      <c r="E8" s="172" t="s">
        <v>83</v>
      </c>
      <c r="F8" s="184" t="s">
        <v>84</v>
      </c>
      <c r="G8" s="185">
        <v>2009</v>
      </c>
      <c r="H8" s="185">
        <v>2009</v>
      </c>
      <c r="I8" s="174"/>
      <c r="J8" s="174"/>
      <c r="K8" s="174">
        <v>480000</v>
      </c>
      <c r="L8" s="188">
        <v>0.005</v>
      </c>
      <c r="M8" s="189">
        <f t="shared" si="0"/>
        <v>2400</v>
      </c>
      <c r="N8" s="130" t="s">
        <v>85</v>
      </c>
    </row>
    <row r="9" ht="19.5" customHeight="1" spans="1:14">
      <c r="A9" s="147">
        <v>4</v>
      </c>
      <c r="B9" s="174" t="s">
        <v>91</v>
      </c>
      <c r="C9" s="183" t="s">
        <v>89</v>
      </c>
      <c r="D9" s="172" t="s">
        <v>92</v>
      </c>
      <c r="E9" s="172" t="s">
        <v>83</v>
      </c>
      <c r="F9" s="184" t="s">
        <v>84</v>
      </c>
      <c r="G9" s="185">
        <v>2010</v>
      </c>
      <c r="H9" s="185">
        <v>2010</v>
      </c>
      <c r="I9" s="174"/>
      <c r="J9" s="174"/>
      <c r="K9" s="174">
        <v>480000</v>
      </c>
      <c r="L9" s="188">
        <v>0.005</v>
      </c>
      <c r="M9" s="189">
        <f t="shared" si="0"/>
        <v>2400</v>
      </c>
      <c r="N9" s="130" t="s">
        <v>85</v>
      </c>
    </row>
    <row r="10" ht="19.5" customHeight="1" spans="1:14">
      <c r="A10" s="147">
        <v>5</v>
      </c>
      <c r="B10" s="174" t="s">
        <v>93</v>
      </c>
      <c r="C10" s="183" t="s">
        <v>89</v>
      </c>
      <c r="D10" s="172" t="s">
        <v>94</v>
      </c>
      <c r="E10" s="172" t="s">
        <v>83</v>
      </c>
      <c r="F10" s="184" t="s">
        <v>84</v>
      </c>
      <c r="G10" s="185">
        <v>2010</v>
      </c>
      <c r="H10" s="185">
        <v>2010</v>
      </c>
      <c r="I10" s="174"/>
      <c r="J10" s="174"/>
      <c r="K10" s="174">
        <v>480000</v>
      </c>
      <c r="L10" s="188">
        <v>0.005</v>
      </c>
      <c r="M10" s="189">
        <f t="shared" si="0"/>
        <v>2400</v>
      </c>
      <c r="N10" s="130" t="s">
        <v>85</v>
      </c>
    </row>
    <row r="11" ht="19.5" customHeight="1" spans="1:14">
      <c r="A11" s="147">
        <v>6</v>
      </c>
      <c r="B11" s="174" t="s">
        <v>95</v>
      </c>
      <c r="C11" s="183" t="s">
        <v>96</v>
      </c>
      <c r="D11" s="172" t="s">
        <v>97</v>
      </c>
      <c r="E11" s="172" t="s">
        <v>83</v>
      </c>
      <c r="F11" s="184" t="s">
        <v>84</v>
      </c>
      <c r="G11" s="185">
        <v>2001</v>
      </c>
      <c r="H11" s="185">
        <v>2001</v>
      </c>
      <c r="I11" s="174"/>
      <c r="J11" s="174"/>
      <c r="K11" s="174">
        <v>680000</v>
      </c>
      <c r="L11" s="188">
        <v>0.005</v>
      </c>
      <c r="M11" s="189">
        <f t="shared" si="0"/>
        <v>3400</v>
      </c>
      <c r="N11" s="130" t="s">
        <v>85</v>
      </c>
    </row>
    <row r="12" ht="19.5" customHeight="1" spans="1:14">
      <c r="A12" s="147">
        <v>7</v>
      </c>
      <c r="B12" s="174" t="s">
        <v>98</v>
      </c>
      <c r="C12" s="183" t="s">
        <v>99</v>
      </c>
      <c r="D12" s="183" t="s">
        <v>100</v>
      </c>
      <c r="E12" s="172" t="s">
        <v>83</v>
      </c>
      <c r="F12" s="184" t="s">
        <v>84</v>
      </c>
      <c r="G12" s="185">
        <v>1999</v>
      </c>
      <c r="H12" s="185">
        <v>1999</v>
      </c>
      <c r="I12" s="174"/>
      <c r="J12" s="174"/>
      <c r="K12" s="174">
        <v>500000</v>
      </c>
      <c r="L12" s="188">
        <v>0.005</v>
      </c>
      <c r="M12" s="189">
        <f t="shared" si="0"/>
        <v>2500</v>
      </c>
      <c r="N12" s="130" t="s">
        <v>85</v>
      </c>
    </row>
    <row r="13" ht="27.95" customHeight="1" spans="1:14">
      <c r="A13" s="186" t="s">
        <v>101</v>
      </c>
      <c r="B13" s="174"/>
      <c r="C13" s="172"/>
      <c r="D13" s="174"/>
      <c r="E13" s="172"/>
      <c r="F13" s="187">
        <v>7</v>
      </c>
      <c r="G13" s="174"/>
      <c r="H13" s="174"/>
      <c r="I13" s="174"/>
      <c r="J13" s="174"/>
      <c r="K13" s="174">
        <f t="shared" ref="K7:K13" si="1">I13</f>
        <v>0</v>
      </c>
      <c r="L13" s="88"/>
      <c r="M13" s="189">
        <f>SUM(M6:M12)</f>
        <v>43100</v>
      </c>
      <c r="N13" s="42"/>
    </row>
    <row r="14" customHeight="1" spans="1:10">
      <c r="A14" s="9"/>
      <c r="J14" s="91"/>
    </row>
    <row r="15" customHeight="1" spans="1:1">
      <c r="A15" s="9"/>
    </row>
  </sheetData>
  <mergeCells count="13">
    <mergeCell ref="A1:N1"/>
    <mergeCell ref="A2:N2"/>
    <mergeCell ref="I4:J4"/>
    <mergeCell ref="K4:M4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printOptions horizontalCentered="1"/>
  <pageMargins left="0.354166666666667" right="0.354166666666667" top="0.590277777777778" bottom="0.590277777777778" header="1.0625" footer="0.511805555555556"/>
  <pageSetup paperSize="9" scale="91" fitToHeight="0" orientation="landscape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1"/>
  <sheetViews>
    <sheetView workbookViewId="0">
      <selection activeCell="G25" sqref="G25"/>
    </sheetView>
  </sheetViews>
  <sheetFormatPr defaultColWidth="9" defaultRowHeight="14.25"/>
  <cols>
    <col min="1" max="1" width="5.125" customWidth="1"/>
    <col min="2" max="2" width="8.375" customWidth="1"/>
    <col min="3" max="3" width="12.25" customWidth="1"/>
    <col min="4" max="4" width="15.625" customWidth="1"/>
    <col min="5" max="5" width="7.375" customWidth="1"/>
    <col min="6" max="6" width="5.5" customWidth="1"/>
    <col min="7" max="7" width="8.375" customWidth="1"/>
    <col min="9" max="9" width="13.625" customWidth="1"/>
    <col min="10" max="10" width="10.25" customWidth="1"/>
    <col min="11" max="11" width="13.75" customWidth="1"/>
    <col min="12" max="12" width="5.75" customWidth="1"/>
    <col min="13" max="13" width="10.875" customWidth="1"/>
    <col min="14" max="14" width="8.5" customWidth="1"/>
  </cols>
  <sheetData>
    <row r="1" ht="22.5" spans="1:14">
      <c r="A1" s="1" t="s">
        <v>69</v>
      </c>
      <c r="B1" s="2"/>
      <c r="C1" s="2"/>
      <c r="D1" s="2"/>
      <c r="E1" s="2"/>
      <c r="F1" s="2"/>
      <c r="G1" s="2"/>
      <c r="H1" s="4"/>
      <c r="I1" s="2"/>
      <c r="J1" s="2"/>
      <c r="K1" s="2"/>
      <c r="L1" s="2"/>
      <c r="M1" s="2"/>
      <c r="N1" s="2"/>
    </row>
    <row r="2" spans="1:14">
      <c r="A2" s="5" t="s">
        <v>40</v>
      </c>
      <c r="B2" s="6"/>
      <c r="C2" s="6"/>
      <c r="D2" s="6"/>
      <c r="E2" s="6"/>
      <c r="F2" s="6"/>
      <c r="G2" s="8"/>
      <c r="H2" s="6"/>
      <c r="I2" s="8"/>
      <c r="J2" s="8"/>
      <c r="K2" s="8"/>
      <c r="L2" s="8"/>
      <c r="M2" s="8"/>
      <c r="N2" s="8"/>
    </row>
    <row r="3" spans="1:14">
      <c r="A3" s="9" t="s">
        <v>3</v>
      </c>
      <c r="B3" s="10"/>
      <c r="C3" s="10"/>
      <c r="D3" s="10"/>
      <c r="E3" s="10"/>
      <c r="F3" s="10"/>
      <c r="G3" s="10"/>
      <c r="H3" s="13"/>
      <c r="I3" s="10"/>
      <c r="J3" s="10"/>
      <c r="K3" s="10"/>
      <c r="L3" s="10"/>
      <c r="M3" s="127" t="s">
        <v>4</v>
      </c>
      <c r="N3" s="127"/>
    </row>
    <row r="4" spans="1:14">
      <c r="A4" s="147" t="s">
        <v>70</v>
      </c>
      <c r="B4" s="148" t="s">
        <v>71</v>
      </c>
      <c r="C4" s="148" t="s">
        <v>72</v>
      </c>
      <c r="D4" s="149" t="s">
        <v>73</v>
      </c>
      <c r="E4" s="148" t="s">
        <v>74</v>
      </c>
      <c r="F4" s="148" t="s">
        <v>75</v>
      </c>
      <c r="G4" s="148" t="s">
        <v>76</v>
      </c>
      <c r="H4" s="148" t="s">
        <v>77</v>
      </c>
      <c r="I4" s="171" t="s">
        <v>6</v>
      </c>
      <c r="J4" s="172"/>
      <c r="K4" s="40" t="s">
        <v>7</v>
      </c>
      <c r="L4" s="42"/>
      <c r="M4" s="173"/>
      <c r="N4" s="41" t="s">
        <v>78</v>
      </c>
    </row>
    <row r="5" spans="1:14">
      <c r="A5" s="147"/>
      <c r="B5" s="150"/>
      <c r="C5" s="150"/>
      <c r="D5" s="151"/>
      <c r="E5" s="150"/>
      <c r="F5" s="150"/>
      <c r="G5" s="150"/>
      <c r="H5" s="150"/>
      <c r="I5" s="174" t="s">
        <v>46</v>
      </c>
      <c r="J5" s="174" t="s">
        <v>47</v>
      </c>
      <c r="K5" s="40" t="s">
        <v>46</v>
      </c>
      <c r="L5" s="41" t="s">
        <v>79</v>
      </c>
      <c r="M5" s="81" t="s">
        <v>47</v>
      </c>
      <c r="N5" s="42"/>
    </row>
    <row r="6" spans="1:14">
      <c r="A6" s="17">
        <v>1</v>
      </c>
      <c r="B6" s="21" t="s">
        <v>102</v>
      </c>
      <c r="C6" s="152" t="s">
        <v>103</v>
      </c>
      <c r="D6" s="152" t="s">
        <v>104</v>
      </c>
      <c r="E6" s="153" t="s">
        <v>83</v>
      </c>
      <c r="F6" s="153" t="s">
        <v>84</v>
      </c>
      <c r="G6" s="21">
        <v>2012.05</v>
      </c>
      <c r="H6" s="21">
        <v>2012.05</v>
      </c>
      <c r="I6" s="175">
        <v>36400</v>
      </c>
      <c r="J6" s="176"/>
      <c r="K6" s="175">
        <v>36400</v>
      </c>
      <c r="L6" s="177">
        <v>0.05</v>
      </c>
      <c r="M6" s="178">
        <f>K6*L6</f>
        <v>1820</v>
      </c>
      <c r="N6" s="179" t="s">
        <v>85</v>
      </c>
    </row>
    <row r="7" spans="1:14">
      <c r="A7" s="17">
        <v>2</v>
      </c>
      <c r="B7" s="154" t="s">
        <v>105</v>
      </c>
      <c r="C7" s="154" t="s">
        <v>106</v>
      </c>
      <c r="D7" s="154" t="s">
        <v>107</v>
      </c>
      <c r="E7" s="153" t="s">
        <v>83</v>
      </c>
      <c r="F7" s="153" t="s">
        <v>84</v>
      </c>
      <c r="G7" s="21">
        <v>2011.06</v>
      </c>
      <c r="H7" s="21">
        <v>2011.06</v>
      </c>
      <c r="I7" s="175">
        <v>20380</v>
      </c>
      <c r="J7" s="176"/>
      <c r="K7" s="175">
        <v>20380</v>
      </c>
      <c r="L7" s="177">
        <v>0.06</v>
      </c>
      <c r="M7" s="178">
        <f t="shared" ref="M7:M21" si="0">K7*L7</f>
        <v>1222.8</v>
      </c>
      <c r="N7" s="179" t="s">
        <v>85</v>
      </c>
    </row>
    <row r="8" spans="1:14">
      <c r="A8" s="17">
        <v>3</v>
      </c>
      <c r="B8" s="155" t="s">
        <v>108</v>
      </c>
      <c r="C8" s="156" t="s">
        <v>81</v>
      </c>
      <c r="D8" s="156" t="s">
        <v>109</v>
      </c>
      <c r="E8" s="153" t="s">
        <v>83</v>
      </c>
      <c r="F8" s="153" t="s">
        <v>84</v>
      </c>
      <c r="G8" s="157">
        <v>2001.06</v>
      </c>
      <c r="H8" s="157">
        <v>2001.06</v>
      </c>
      <c r="I8" s="175">
        <v>3000000</v>
      </c>
      <c r="J8" s="176"/>
      <c r="K8" s="175">
        <v>3000000</v>
      </c>
      <c r="L8" s="177">
        <v>0.03</v>
      </c>
      <c r="M8" s="178">
        <f t="shared" si="0"/>
        <v>90000</v>
      </c>
      <c r="N8" s="179" t="s">
        <v>85</v>
      </c>
    </row>
    <row r="9" spans="1:14">
      <c r="A9" s="17">
        <v>4</v>
      </c>
      <c r="B9" s="155" t="s">
        <v>110</v>
      </c>
      <c r="C9" s="156" t="s">
        <v>111</v>
      </c>
      <c r="D9" s="156" t="s">
        <v>112</v>
      </c>
      <c r="E9" s="153" t="s">
        <v>83</v>
      </c>
      <c r="F9" s="153" t="s">
        <v>84</v>
      </c>
      <c r="G9" s="157">
        <v>2010</v>
      </c>
      <c r="H9" s="157">
        <v>2010</v>
      </c>
      <c r="I9" s="175">
        <v>500000</v>
      </c>
      <c r="J9" s="176">
        <v>15000</v>
      </c>
      <c r="K9" s="175">
        <v>500000</v>
      </c>
      <c r="L9" s="177">
        <v>0.04</v>
      </c>
      <c r="M9" s="178">
        <v>21000</v>
      </c>
      <c r="N9" s="179" t="s">
        <v>85</v>
      </c>
    </row>
    <row r="10" spans="1:14">
      <c r="A10" s="17">
        <v>5</v>
      </c>
      <c r="B10" s="155" t="s">
        <v>113</v>
      </c>
      <c r="C10" s="156" t="s">
        <v>111</v>
      </c>
      <c r="D10" s="156" t="s">
        <v>114</v>
      </c>
      <c r="E10" s="153" t="s">
        <v>83</v>
      </c>
      <c r="F10" s="153" t="s">
        <v>84</v>
      </c>
      <c r="G10" s="157">
        <v>2011.08</v>
      </c>
      <c r="H10" s="157">
        <v>2011.08</v>
      </c>
      <c r="I10" s="175">
        <v>535000</v>
      </c>
      <c r="J10" s="176">
        <v>16050</v>
      </c>
      <c r="K10" s="175">
        <v>535000</v>
      </c>
      <c r="L10" s="177">
        <v>0.05</v>
      </c>
      <c r="M10" s="178">
        <f t="shared" si="0"/>
        <v>26750</v>
      </c>
      <c r="N10" s="179" t="s">
        <v>85</v>
      </c>
    </row>
    <row r="11" spans="1:14">
      <c r="A11" s="17">
        <v>6</v>
      </c>
      <c r="B11" s="155" t="s">
        <v>115</v>
      </c>
      <c r="C11" s="158" t="s">
        <v>116</v>
      </c>
      <c r="D11" s="156" t="s">
        <v>117</v>
      </c>
      <c r="E11" s="153" t="s">
        <v>83</v>
      </c>
      <c r="F11" s="153" t="s">
        <v>84</v>
      </c>
      <c r="G11" s="157">
        <v>2005.09</v>
      </c>
      <c r="H11" s="157">
        <v>2005.09</v>
      </c>
      <c r="I11" s="175">
        <v>2630000</v>
      </c>
      <c r="J11" s="176">
        <v>78900</v>
      </c>
      <c r="K11" s="175">
        <v>2630000</v>
      </c>
      <c r="L11" s="177">
        <v>0.05</v>
      </c>
      <c r="M11" s="178">
        <f t="shared" si="0"/>
        <v>131500</v>
      </c>
      <c r="N11" s="179" t="s">
        <v>85</v>
      </c>
    </row>
    <row r="12" spans="1:14">
      <c r="A12" s="17">
        <v>7</v>
      </c>
      <c r="B12" s="159" t="s">
        <v>118</v>
      </c>
      <c r="C12" s="158" t="s">
        <v>119</v>
      </c>
      <c r="D12" s="160" t="s">
        <v>120</v>
      </c>
      <c r="E12" s="153" t="s">
        <v>83</v>
      </c>
      <c r="F12" s="153" t="s">
        <v>84</v>
      </c>
      <c r="G12" s="157">
        <v>2015.08</v>
      </c>
      <c r="H12" s="157">
        <v>2015.08</v>
      </c>
      <c r="I12" s="175">
        <v>55000</v>
      </c>
      <c r="J12" s="176"/>
      <c r="K12" s="175">
        <v>55000</v>
      </c>
      <c r="L12" s="177">
        <v>0.04</v>
      </c>
      <c r="M12" s="178">
        <f t="shared" si="0"/>
        <v>2200</v>
      </c>
      <c r="N12" s="179" t="s">
        <v>85</v>
      </c>
    </row>
    <row r="13" spans="1:14">
      <c r="A13" s="17">
        <v>8</v>
      </c>
      <c r="B13" s="161" t="s">
        <v>121</v>
      </c>
      <c r="C13" s="158" t="s">
        <v>122</v>
      </c>
      <c r="D13" s="162" t="s">
        <v>123</v>
      </c>
      <c r="E13" s="153" t="s">
        <v>83</v>
      </c>
      <c r="F13" s="153" t="s">
        <v>84</v>
      </c>
      <c r="G13" s="157">
        <v>2016.06</v>
      </c>
      <c r="H13" s="157">
        <v>2016.06</v>
      </c>
      <c r="I13" s="175">
        <v>52991.45</v>
      </c>
      <c r="J13" s="176">
        <v>5753.43</v>
      </c>
      <c r="K13" s="175">
        <v>52991.45</v>
      </c>
      <c r="L13" s="177">
        <v>0.03</v>
      </c>
      <c r="M13" s="178">
        <f t="shared" si="0"/>
        <v>1589.7435</v>
      </c>
      <c r="N13" s="62" t="s">
        <v>124</v>
      </c>
    </row>
    <row r="14" spans="1:14">
      <c r="A14" s="17">
        <v>9</v>
      </c>
      <c r="B14" s="155" t="s">
        <v>125</v>
      </c>
      <c r="C14" s="156" t="s">
        <v>126</v>
      </c>
      <c r="D14" s="156" t="s">
        <v>127</v>
      </c>
      <c r="E14" s="153" t="s">
        <v>83</v>
      </c>
      <c r="F14" s="153" t="s">
        <v>84</v>
      </c>
      <c r="G14" s="157">
        <v>2010</v>
      </c>
      <c r="H14" s="157">
        <v>2010</v>
      </c>
      <c r="I14" s="175">
        <v>584000</v>
      </c>
      <c r="J14" s="176">
        <v>17520</v>
      </c>
      <c r="K14" s="175">
        <v>584000</v>
      </c>
      <c r="L14" s="177">
        <v>0.05</v>
      </c>
      <c r="M14" s="178">
        <f t="shared" si="0"/>
        <v>29200</v>
      </c>
      <c r="N14" s="179" t="s">
        <v>85</v>
      </c>
    </row>
    <row r="15" spans="1:14">
      <c r="A15" s="17">
        <v>10</v>
      </c>
      <c r="B15" s="155" t="s">
        <v>128</v>
      </c>
      <c r="C15" s="156" t="s">
        <v>96</v>
      </c>
      <c r="D15" s="156" t="s">
        <v>129</v>
      </c>
      <c r="E15" s="153" t="s">
        <v>83</v>
      </c>
      <c r="F15" s="153" t="s">
        <v>84</v>
      </c>
      <c r="G15" s="157">
        <v>2001.06</v>
      </c>
      <c r="H15" s="157">
        <v>2001.06</v>
      </c>
      <c r="I15" s="175">
        <v>621700</v>
      </c>
      <c r="J15" s="169"/>
      <c r="K15" s="175">
        <v>621700</v>
      </c>
      <c r="L15" s="177">
        <v>0.05</v>
      </c>
      <c r="M15" s="178">
        <f t="shared" si="0"/>
        <v>31085</v>
      </c>
      <c r="N15" s="179" t="s">
        <v>85</v>
      </c>
    </row>
    <row r="16" spans="1:14">
      <c r="A16" s="17">
        <v>11</v>
      </c>
      <c r="B16" s="155" t="s">
        <v>130</v>
      </c>
      <c r="C16" s="156" t="s">
        <v>131</v>
      </c>
      <c r="D16" s="156" t="s">
        <v>132</v>
      </c>
      <c r="E16" s="153" t="s">
        <v>83</v>
      </c>
      <c r="F16" s="153" t="s">
        <v>84</v>
      </c>
      <c r="G16" s="157">
        <v>2001.06</v>
      </c>
      <c r="H16" s="157">
        <v>2001.06</v>
      </c>
      <c r="I16" s="175">
        <v>514000</v>
      </c>
      <c r="J16" s="169"/>
      <c r="K16" s="175">
        <v>514000</v>
      </c>
      <c r="L16" s="177">
        <v>0.05</v>
      </c>
      <c r="M16" s="178">
        <f t="shared" si="0"/>
        <v>25700</v>
      </c>
      <c r="N16" s="179" t="s">
        <v>85</v>
      </c>
    </row>
    <row r="17" spans="1:14">
      <c r="A17" s="17">
        <v>12</v>
      </c>
      <c r="B17" s="155" t="s">
        <v>133</v>
      </c>
      <c r="C17" s="156" t="s">
        <v>96</v>
      </c>
      <c r="D17" s="156" t="s">
        <v>134</v>
      </c>
      <c r="E17" s="153" t="s">
        <v>83</v>
      </c>
      <c r="F17" s="153" t="s">
        <v>84</v>
      </c>
      <c r="G17" s="157">
        <v>2001.11</v>
      </c>
      <c r="H17" s="157">
        <v>2001.11</v>
      </c>
      <c r="I17" s="175">
        <v>680000</v>
      </c>
      <c r="J17" s="169"/>
      <c r="K17" s="175">
        <v>680000</v>
      </c>
      <c r="L17" s="177">
        <v>0.05</v>
      </c>
      <c r="M17" s="178">
        <f t="shared" si="0"/>
        <v>34000</v>
      </c>
      <c r="N17" s="179" t="s">
        <v>85</v>
      </c>
    </row>
    <row r="18" spans="1:14">
      <c r="A18" s="17">
        <v>13</v>
      </c>
      <c r="B18" s="155" t="s">
        <v>135</v>
      </c>
      <c r="C18" s="156" t="s">
        <v>96</v>
      </c>
      <c r="D18" s="156" t="s">
        <v>134</v>
      </c>
      <c r="E18" s="153" t="s">
        <v>83</v>
      </c>
      <c r="F18" s="153" t="s">
        <v>84</v>
      </c>
      <c r="G18" s="157">
        <v>2001.11</v>
      </c>
      <c r="H18" s="157">
        <v>2001.11</v>
      </c>
      <c r="I18" s="175">
        <v>680000</v>
      </c>
      <c r="J18" s="169"/>
      <c r="K18" s="175">
        <v>680000</v>
      </c>
      <c r="L18" s="177">
        <v>0.05</v>
      </c>
      <c r="M18" s="178">
        <f t="shared" si="0"/>
        <v>34000</v>
      </c>
      <c r="N18" s="179" t="s">
        <v>85</v>
      </c>
    </row>
    <row r="19" spans="1:14">
      <c r="A19" s="17">
        <v>14</v>
      </c>
      <c r="B19" s="155" t="s">
        <v>136</v>
      </c>
      <c r="C19" s="156" t="s">
        <v>137</v>
      </c>
      <c r="D19" s="156" t="s">
        <v>138</v>
      </c>
      <c r="E19" s="153" t="s">
        <v>83</v>
      </c>
      <c r="F19" s="153" t="s">
        <v>84</v>
      </c>
      <c r="G19" s="157">
        <v>2011.06</v>
      </c>
      <c r="H19" s="157">
        <v>2011.06</v>
      </c>
      <c r="I19" s="175">
        <v>80000</v>
      </c>
      <c r="J19" s="169"/>
      <c r="K19" s="175">
        <v>80000</v>
      </c>
      <c r="L19" s="177">
        <v>0.08</v>
      </c>
      <c r="M19" s="178">
        <v>6000</v>
      </c>
      <c r="N19" s="179" t="s">
        <v>85</v>
      </c>
    </row>
    <row r="20" spans="1:14">
      <c r="A20" s="163">
        <v>15</v>
      </c>
      <c r="B20" s="164" t="s">
        <v>139</v>
      </c>
      <c r="C20" s="165" t="s">
        <v>137</v>
      </c>
      <c r="D20" s="165" t="s">
        <v>140</v>
      </c>
      <c r="E20" s="166" t="s">
        <v>83</v>
      </c>
      <c r="F20" s="166" t="s">
        <v>84</v>
      </c>
      <c r="G20" s="167">
        <v>2011.06</v>
      </c>
      <c r="H20" s="167">
        <v>2011.06</v>
      </c>
      <c r="I20" s="180">
        <v>69000</v>
      </c>
      <c r="J20" s="181"/>
      <c r="K20" s="180">
        <v>69000</v>
      </c>
      <c r="L20" s="177">
        <v>0.05</v>
      </c>
      <c r="M20" s="178">
        <f t="shared" si="0"/>
        <v>3450</v>
      </c>
      <c r="N20" s="179" t="s">
        <v>85</v>
      </c>
    </row>
    <row r="21" spans="1:14">
      <c r="A21" s="168" t="s">
        <v>101</v>
      </c>
      <c r="B21" s="169"/>
      <c r="C21" s="169"/>
      <c r="D21" s="169"/>
      <c r="E21" s="169"/>
      <c r="F21" s="170">
        <v>15</v>
      </c>
      <c r="G21" s="157"/>
      <c r="H21" s="157"/>
      <c r="I21" s="175">
        <f>SUM(I6:I20)</f>
        <v>10058471.45</v>
      </c>
      <c r="J21" s="32">
        <f>SUM(J6:J20)</f>
        <v>133223.43</v>
      </c>
      <c r="K21" s="175">
        <f>SUM(K6:K20)</f>
        <v>10058471.45</v>
      </c>
      <c r="L21" s="182"/>
      <c r="M21" s="34">
        <f>SUM(M6:M20)</f>
        <v>439517.5435</v>
      </c>
      <c r="N21" s="169"/>
    </row>
  </sheetData>
  <mergeCells count="14">
    <mergeCell ref="A1:N1"/>
    <mergeCell ref="A2:N2"/>
    <mergeCell ref="M3:N3"/>
    <mergeCell ref="I4:J4"/>
    <mergeCell ref="K4:M4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pageMargins left="0.161111111111111" right="0.161111111111111" top="1" bottom="1" header="0.511805555555556" footer="0.511805555555556"/>
  <pageSetup paperSize="9" orientation="landscape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227"/>
  <sheetViews>
    <sheetView workbookViewId="0">
      <selection activeCell="A1" sqref="A1:N7"/>
    </sheetView>
  </sheetViews>
  <sheetFormatPr defaultColWidth="8.75" defaultRowHeight="15.75" customHeight="1"/>
  <cols>
    <col min="1" max="1" width="5.75" style="12" customWidth="1"/>
    <col min="2" max="2" width="9.5" style="10" customWidth="1"/>
    <col min="3" max="3" width="22.125" style="11" customWidth="1"/>
    <col min="4" max="4" width="18" style="11" customWidth="1"/>
    <col min="5" max="5" width="6.5" style="10" customWidth="1"/>
    <col min="6" max="6" width="4.625" style="12" customWidth="1"/>
    <col min="7" max="7" width="8.25" style="13" customWidth="1"/>
    <col min="8" max="8" width="8.875" style="10" customWidth="1"/>
    <col min="9" max="9" width="10.375" style="10" customWidth="1"/>
    <col min="10" max="10" width="7.875" style="10" customWidth="1"/>
    <col min="11" max="11" width="10" style="10" customWidth="1"/>
    <col min="12" max="12" width="6.5" style="10" customWidth="1"/>
    <col min="13" max="13" width="11" style="10" customWidth="1"/>
    <col min="14" max="14" width="16.625" style="10" customWidth="1"/>
    <col min="15" max="30" width="9" style="10" customWidth="1"/>
    <col min="31" max="16384" width="8.75" style="10"/>
  </cols>
  <sheetData>
    <row r="1" s="78" customFormat="1" ht="23.25" spans="1:14">
      <c r="A1" s="1" t="s">
        <v>141</v>
      </c>
      <c r="B1" s="2"/>
      <c r="C1" s="2"/>
      <c r="D1" s="2"/>
      <c r="E1" s="2"/>
      <c r="F1" s="3"/>
      <c r="G1" s="4"/>
      <c r="H1" s="2"/>
      <c r="I1" s="2"/>
      <c r="J1" s="2"/>
      <c r="K1" s="2"/>
      <c r="L1" s="2"/>
      <c r="M1" s="2"/>
      <c r="N1" s="2"/>
    </row>
    <row r="2" ht="14.1" customHeight="1" spans="1:14">
      <c r="A2" s="5" t="s">
        <v>40</v>
      </c>
      <c r="B2" s="6"/>
      <c r="C2" s="6"/>
      <c r="D2" s="6"/>
      <c r="E2" s="6"/>
      <c r="F2" s="7"/>
      <c r="G2" s="6"/>
      <c r="H2" s="8"/>
      <c r="I2" s="8"/>
      <c r="J2" s="8"/>
      <c r="K2" s="8"/>
      <c r="L2" s="8"/>
      <c r="M2" s="8"/>
      <c r="N2" s="8"/>
    </row>
    <row r="3" ht="14.1" customHeight="1" spans="1:14">
      <c r="A3" s="7"/>
      <c r="B3" s="6"/>
      <c r="C3" s="6"/>
      <c r="D3" s="6"/>
      <c r="E3" s="6"/>
      <c r="F3" s="7"/>
      <c r="G3" s="6"/>
      <c r="H3" s="8"/>
      <c r="I3" s="8"/>
      <c r="J3" s="8"/>
      <c r="K3" s="8"/>
      <c r="L3" s="8"/>
      <c r="M3" s="8"/>
      <c r="N3" s="38"/>
    </row>
    <row r="4" customHeight="1" spans="1:14">
      <c r="A4" s="9" t="s">
        <v>3</v>
      </c>
      <c r="N4" s="33" t="s">
        <v>4</v>
      </c>
    </row>
    <row r="5" s="11" customFormat="1" customHeight="1" spans="1:14">
      <c r="A5" s="14" t="s">
        <v>70</v>
      </c>
      <c r="B5" s="15" t="s">
        <v>71</v>
      </c>
      <c r="C5" s="15" t="s">
        <v>72</v>
      </c>
      <c r="D5" s="16" t="s">
        <v>73</v>
      </c>
      <c r="E5" s="15" t="s">
        <v>74</v>
      </c>
      <c r="F5" s="14" t="s">
        <v>75</v>
      </c>
      <c r="G5" s="15" t="s">
        <v>76</v>
      </c>
      <c r="H5" s="15" t="s">
        <v>77</v>
      </c>
      <c r="I5" s="15" t="s">
        <v>6</v>
      </c>
      <c r="J5" s="15"/>
      <c r="K5" s="15" t="s">
        <v>7</v>
      </c>
      <c r="L5" s="15"/>
      <c r="M5" s="15"/>
      <c r="N5" s="15" t="s">
        <v>78</v>
      </c>
    </row>
    <row r="6" s="11" customFormat="1" ht="24" customHeight="1" spans="1:14">
      <c r="A6" s="14"/>
      <c r="B6" s="15"/>
      <c r="C6" s="15"/>
      <c r="D6" s="16"/>
      <c r="E6" s="15"/>
      <c r="F6" s="14"/>
      <c r="G6" s="15"/>
      <c r="H6" s="15"/>
      <c r="I6" s="15" t="s">
        <v>46</v>
      </c>
      <c r="J6" s="15" t="s">
        <v>47</v>
      </c>
      <c r="K6" s="15" t="s">
        <v>46</v>
      </c>
      <c r="L6" s="16" t="s">
        <v>142</v>
      </c>
      <c r="M6" s="15" t="s">
        <v>47</v>
      </c>
      <c r="N6" s="15"/>
    </row>
    <row r="7" ht="19.5" customHeight="1" spans="1:14">
      <c r="A7" s="14">
        <v>1</v>
      </c>
      <c r="B7" s="15" t="s">
        <v>143</v>
      </c>
      <c r="C7" s="15" t="s">
        <v>144</v>
      </c>
      <c r="D7" s="15" t="s">
        <v>145</v>
      </c>
      <c r="E7" s="16" t="s">
        <v>83</v>
      </c>
      <c r="F7" s="140">
        <v>1</v>
      </c>
      <c r="G7" s="141">
        <v>2011.06</v>
      </c>
      <c r="H7" s="15">
        <f>G7</f>
        <v>2011.06</v>
      </c>
      <c r="I7" s="142">
        <v>1200</v>
      </c>
      <c r="J7" s="142" t="s">
        <v>146</v>
      </c>
      <c r="K7" s="142">
        <f>I7</f>
        <v>1200</v>
      </c>
      <c r="L7" s="143">
        <v>0.05</v>
      </c>
      <c r="M7" s="142">
        <f t="shared" ref="M7:M12" si="0">K7*L7</f>
        <v>60</v>
      </c>
      <c r="N7" s="15" t="s">
        <v>85</v>
      </c>
    </row>
    <row r="8" ht="24" customHeight="1" spans="1:14">
      <c r="A8" s="14">
        <v>2</v>
      </c>
      <c r="B8" s="15" t="s">
        <v>147</v>
      </c>
      <c r="C8" s="15" t="s">
        <v>144</v>
      </c>
      <c r="D8" s="15" t="s">
        <v>145</v>
      </c>
      <c r="E8" s="16" t="s">
        <v>83</v>
      </c>
      <c r="F8" s="140">
        <v>1</v>
      </c>
      <c r="G8" s="141">
        <v>2011.06</v>
      </c>
      <c r="H8" s="15">
        <f t="shared" ref="H8:H71" si="1">G8</f>
        <v>2011.06</v>
      </c>
      <c r="I8" s="142">
        <v>1200</v>
      </c>
      <c r="J8" s="142" t="s">
        <v>146</v>
      </c>
      <c r="K8" s="142">
        <f t="shared" ref="K8:K71" si="2">I8</f>
        <v>1200</v>
      </c>
      <c r="L8" s="144">
        <v>0.05</v>
      </c>
      <c r="M8" s="142">
        <f t="shared" si="0"/>
        <v>60</v>
      </c>
      <c r="N8" s="15" t="s">
        <v>85</v>
      </c>
    </row>
    <row r="9" ht="19.5" customHeight="1" spans="1:14">
      <c r="A9" s="14">
        <v>3</v>
      </c>
      <c r="B9" s="15" t="s">
        <v>148</v>
      </c>
      <c r="C9" s="15" t="s">
        <v>149</v>
      </c>
      <c r="D9" s="15" t="s">
        <v>150</v>
      </c>
      <c r="E9" s="16" t="s">
        <v>83</v>
      </c>
      <c r="F9" s="140">
        <v>1</v>
      </c>
      <c r="G9" s="141">
        <v>2001.02</v>
      </c>
      <c r="H9" s="15">
        <f t="shared" si="1"/>
        <v>2001.02</v>
      </c>
      <c r="I9" s="142">
        <v>142000</v>
      </c>
      <c r="J9" s="142" t="s">
        <v>146</v>
      </c>
      <c r="K9" s="142">
        <f t="shared" si="2"/>
        <v>142000</v>
      </c>
      <c r="L9" s="143">
        <v>0.05</v>
      </c>
      <c r="M9" s="142">
        <f t="shared" si="0"/>
        <v>7100</v>
      </c>
      <c r="N9" s="15" t="s">
        <v>85</v>
      </c>
    </row>
    <row r="10" ht="19.5" customHeight="1" spans="1:14">
      <c r="A10" s="14">
        <v>4</v>
      </c>
      <c r="B10" s="15" t="s">
        <v>151</v>
      </c>
      <c r="C10" s="15" t="s">
        <v>149</v>
      </c>
      <c r="D10" s="15" t="s">
        <v>152</v>
      </c>
      <c r="E10" s="16" t="s">
        <v>83</v>
      </c>
      <c r="F10" s="140">
        <v>1</v>
      </c>
      <c r="G10" s="141">
        <v>2002</v>
      </c>
      <c r="H10" s="15">
        <f t="shared" si="1"/>
        <v>2002</v>
      </c>
      <c r="I10" s="142">
        <v>80000</v>
      </c>
      <c r="J10" s="142" t="s">
        <v>146</v>
      </c>
      <c r="K10" s="142">
        <f t="shared" si="2"/>
        <v>80000</v>
      </c>
      <c r="L10" s="144">
        <v>0.05</v>
      </c>
      <c r="M10" s="142">
        <f t="shared" si="0"/>
        <v>4000</v>
      </c>
      <c r="N10" s="15" t="s">
        <v>85</v>
      </c>
    </row>
    <row r="11" ht="19.5" customHeight="1" spans="1:14">
      <c r="A11" s="14">
        <v>5</v>
      </c>
      <c r="B11" s="15" t="s">
        <v>153</v>
      </c>
      <c r="C11" s="15" t="s">
        <v>149</v>
      </c>
      <c r="D11" s="15" t="s">
        <v>154</v>
      </c>
      <c r="E11" s="16" t="s">
        <v>83</v>
      </c>
      <c r="F11" s="140">
        <v>1</v>
      </c>
      <c r="G11" s="141">
        <v>2008</v>
      </c>
      <c r="H11" s="15">
        <f t="shared" si="1"/>
        <v>2008</v>
      </c>
      <c r="I11" s="142">
        <v>20000</v>
      </c>
      <c r="J11" s="142" t="s">
        <v>146</v>
      </c>
      <c r="K11" s="142">
        <f t="shared" si="2"/>
        <v>20000</v>
      </c>
      <c r="L11" s="143">
        <v>0.05</v>
      </c>
      <c r="M11" s="142">
        <f t="shared" si="0"/>
        <v>1000</v>
      </c>
      <c r="N11" s="15" t="s">
        <v>85</v>
      </c>
    </row>
    <row r="12" ht="24" customHeight="1" spans="1:14">
      <c r="A12" s="14">
        <v>6</v>
      </c>
      <c r="B12" s="15" t="s">
        <v>155</v>
      </c>
      <c r="C12" s="15" t="s">
        <v>149</v>
      </c>
      <c r="D12" s="15" t="s">
        <v>156</v>
      </c>
      <c r="E12" s="16" t="s">
        <v>83</v>
      </c>
      <c r="F12" s="140">
        <v>1</v>
      </c>
      <c r="G12" s="141">
        <v>2009</v>
      </c>
      <c r="H12" s="15">
        <f t="shared" si="1"/>
        <v>2009</v>
      </c>
      <c r="I12" s="142">
        <v>38000</v>
      </c>
      <c r="J12" s="142" t="s">
        <v>146</v>
      </c>
      <c r="K12" s="142">
        <f t="shared" si="2"/>
        <v>38000</v>
      </c>
      <c r="L12" s="144">
        <v>0.05</v>
      </c>
      <c r="M12" s="142">
        <f t="shared" si="0"/>
        <v>1900</v>
      </c>
      <c r="N12" s="15" t="s">
        <v>85</v>
      </c>
    </row>
    <row r="13" ht="19.5" customHeight="1" spans="1:14">
      <c r="A13" s="14">
        <v>7</v>
      </c>
      <c r="B13" s="15" t="s">
        <v>157</v>
      </c>
      <c r="C13" s="15" t="s">
        <v>149</v>
      </c>
      <c r="D13" s="15" t="s">
        <v>156</v>
      </c>
      <c r="E13" s="16" t="s">
        <v>83</v>
      </c>
      <c r="F13" s="140">
        <v>1</v>
      </c>
      <c r="G13" s="141">
        <v>2009</v>
      </c>
      <c r="H13" s="15">
        <f t="shared" si="1"/>
        <v>2009</v>
      </c>
      <c r="I13" s="142">
        <v>38000</v>
      </c>
      <c r="J13" s="142" t="s">
        <v>146</v>
      </c>
      <c r="K13" s="142">
        <f t="shared" si="2"/>
        <v>38000</v>
      </c>
      <c r="L13" s="143">
        <v>0.05</v>
      </c>
      <c r="M13" s="142">
        <f t="shared" ref="M13:M76" si="3">K13*L13</f>
        <v>1900</v>
      </c>
      <c r="N13" s="15" t="s">
        <v>85</v>
      </c>
    </row>
    <row r="14" ht="19.5" customHeight="1" spans="1:14">
      <c r="A14" s="14">
        <v>8</v>
      </c>
      <c r="B14" s="15" t="s">
        <v>158</v>
      </c>
      <c r="C14" s="15" t="s">
        <v>159</v>
      </c>
      <c r="D14" s="15" t="s">
        <v>160</v>
      </c>
      <c r="E14" s="16" t="s">
        <v>83</v>
      </c>
      <c r="F14" s="140">
        <v>1</v>
      </c>
      <c r="G14" s="141">
        <v>2013.05</v>
      </c>
      <c r="H14" s="15">
        <f t="shared" si="1"/>
        <v>2013.05</v>
      </c>
      <c r="I14" s="142">
        <v>145000</v>
      </c>
      <c r="J14" s="142">
        <v>7073.27</v>
      </c>
      <c r="K14" s="142">
        <f t="shared" si="2"/>
        <v>145000</v>
      </c>
      <c r="L14" s="144">
        <v>0.05</v>
      </c>
      <c r="M14" s="142">
        <f t="shared" si="3"/>
        <v>7250</v>
      </c>
      <c r="N14" s="15" t="s">
        <v>124</v>
      </c>
    </row>
    <row r="15" ht="19.5" customHeight="1" spans="1:14">
      <c r="A15" s="14">
        <v>9</v>
      </c>
      <c r="B15" s="15" t="s">
        <v>161</v>
      </c>
      <c r="C15" s="15" t="s">
        <v>159</v>
      </c>
      <c r="D15" s="15" t="s">
        <v>160</v>
      </c>
      <c r="E15" s="16" t="s">
        <v>83</v>
      </c>
      <c r="F15" s="140">
        <v>1</v>
      </c>
      <c r="G15" s="141">
        <v>2013.07</v>
      </c>
      <c r="H15" s="15">
        <f t="shared" si="1"/>
        <v>2013.07</v>
      </c>
      <c r="I15" s="142">
        <v>145000</v>
      </c>
      <c r="J15" s="142">
        <v>9441.79</v>
      </c>
      <c r="K15" s="142">
        <f t="shared" si="2"/>
        <v>145000</v>
      </c>
      <c r="L15" s="143">
        <v>0.05</v>
      </c>
      <c r="M15" s="142">
        <f t="shared" si="3"/>
        <v>7250</v>
      </c>
      <c r="N15" s="15" t="s">
        <v>124</v>
      </c>
    </row>
    <row r="16" ht="19.5" customHeight="1" spans="1:14">
      <c r="A16" s="14">
        <v>10</v>
      </c>
      <c r="B16" s="15" t="s">
        <v>162</v>
      </c>
      <c r="C16" s="15" t="s">
        <v>149</v>
      </c>
      <c r="D16" s="15" t="s">
        <v>163</v>
      </c>
      <c r="E16" s="16" t="s">
        <v>83</v>
      </c>
      <c r="F16" s="140">
        <v>1</v>
      </c>
      <c r="G16" s="141">
        <v>2013.07</v>
      </c>
      <c r="H16" s="15">
        <f t="shared" si="1"/>
        <v>2013.07</v>
      </c>
      <c r="I16" s="142">
        <v>46000</v>
      </c>
      <c r="J16" s="142">
        <v>2995.28</v>
      </c>
      <c r="K16" s="142">
        <f t="shared" si="2"/>
        <v>46000</v>
      </c>
      <c r="L16" s="144">
        <v>0.05</v>
      </c>
      <c r="M16" s="142">
        <f t="shared" si="3"/>
        <v>2300</v>
      </c>
      <c r="N16" s="15" t="s">
        <v>124</v>
      </c>
    </row>
    <row r="17" ht="19.5" customHeight="1" spans="1:14">
      <c r="A17" s="14">
        <v>11</v>
      </c>
      <c r="B17" s="15" t="s">
        <v>164</v>
      </c>
      <c r="C17" s="15" t="s">
        <v>159</v>
      </c>
      <c r="D17" s="15" t="s">
        <v>160</v>
      </c>
      <c r="E17" s="16" t="s">
        <v>83</v>
      </c>
      <c r="F17" s="140">
        <v>1</v>
      </c>
      <c r="G17" s="141">
        <v>2013.07</v>
      </c>
      <c r="H17" s="15">
        <f t="shared" si="1"/>
        <v>2013.07</v>
      </c>
      <c r="I17" s="142">
        <v>145000</v>
      </c>
      <c r="J17" s="142">
        <v>9441.79</v>
      </c>
      <c r="K17" s="142">
        <f t="shared" si="2"/>
        <v>145000</v>
      </c>
      <c r="L17" s="143">
        <v>0.05</v>
      </c>
      <c r="M17" s="142">
        <f t="shared" si="3"/>
        <v>7250</v>
      </c>
      <c r="N17" s="15" t="s">
        <v>85</v>
      </c>
    </row>
    <row r="18" ht="19.5" customHeight="1" spans="1:14">
      <c r="A18" s="14">
        <v>12</v>
      </c>
      <c r="B18" s="15" t="s">
        <v>165</v>
      </c>
      <c r="C18" s="15" t="s">
        <v>149</v>
      </c>
      <c r="D18" s="15" t="s">
        <v>163</v>
      </c>
      <c r="E18" s="16" t="s">
        <v>83</v>
      </c>
      <c r="F18" s="140">
        <v>1</v>
      </c>
      <c r="G18" s="141">
        <v>2013.07</v>
      </c>
      <c r="H18" s="15">
        <f t="shared" si="1"/>
        <v>2013.07</v>
      </c>
      <c r="I18" s="142">
        <v>46000</v>
      </c>
      <c r="J18" s="142">
        <v>2995.28</v>
      </c>
      <c r="K18" s="142">
        <f t="shared" si="2"/>
        <v>46000</v>
      </c>
      <c r="L18" s="144">
        <v>0.05</v>
      </c>
      <c r="M18" s="142">
        <f t="shared" si="3"/>
        <v>2300</v>
      </c>
      <c r="N18" s="15" t="s">
        <v>85</v>
      </c>
    </row>
    <row r="19" ht="19.5" customHeight="1" spans="1:14">
      <c r="A19" s="14">
        <v>13</v>
      </c>
      <c r="B19" s="15" t="s">
        <v>166</v>
      </c>
      <c r="C19" s="15" t="s">
        <v>149</v>
      </c>
      <c r="D19" s="15" t="s">
        <v>167</v>
      </c>
      <c r="E19" s="16" t="s">
        <v>83</v>
      </c>
      <c r="F19" s="140">
        <v>1</v>
      </c>
      <c r="G19" s="141">
        <v>2014.03</v>
      </c>
      <c r="H19" s="15">
        <f t="shared" si="1"/>
        <v>2014.03</v>
      </c>
      <c r="I19" s="142">
        <v>62000</v>
      </c>
      <c r="J19" s="142">
        <v>9482.28</v>
      </c>
      <c r="K19" s="142">
        <f t="shared" si="2"/>
        <v>62000</v>
      </c>
      <c r="L19" s="143">
        <v>0.05</v>
      </c>
      <c r="M19" s="142">
        <f t="shared" si="3"/>
        <v>3100</v>
      </c>
      <c r="N19" s="16" t="s">
        <v>124</v>
      </c>
    </row>
    <row r="20" ht="19.5" customHeight="1" spans="1:14">
      <c r="A20" s="14">
        <v>14</v>
      </c>
      <c r="B20" s="15" t="s">
        <v>168</v>
      </c>
      <c r="C20" s="15" t="s">
        <v>169</v>
      </c>
      <c r="D20" s="15" t="s">
        <v>170</v>
      </c>
      <c r="E20" s="16" t="s">
        <v>83</v>
      </c>
      <c r="F20" s="140">
        <v>1</v>
      </c>
      <c r="G20" s="141">
        <v>2014.07</v>
      </c>
      <c r="H20" s="15">
        <f t="shared" si="1"/>
        <v>2014.07</v>
      </c>
      <c r="I20" s="142">
        <v>105000</v>
      </c>
      <c r="J20" s="142">
        <v>14485.61</v>
      </c>
      <c r="K20" s="142">
        <f t="shared" si="2"/>
        <v>105000</v>
      </c>
      <c r="L20" s="144">
        <v>0.05</v>
      </c>
      <c r="M20" s="142">
        <f t="shared" si="3"/>
        <v>5250</v>
      </c>
      <c r="N20" s="16" t="s">
        <v>124</v>
      </c>
    </row>
    <row r="21" ht="19.5" customHeight="1" spans="1:14">
      <c r="A21" s="14">
        <v>15</v>
      </c>
      <c r="B21" s="15" t="s">
        <v>171</v>
      </c>
      <c r="C21" s="15" t="s">
        <v>172</v>
      </c>
      <c r="D21" s="15" t="s">
        <v>173</v>
      </c>
      <c r="E21" s="16" t="s">
        <v>83</v>
      </c>
      <c r="F21" s="140">
        <v>1</v>
      </c>
      <c r="G21" s="141">
        <v>2002</v>
      </c>
      <c r="H21" s="15">
        <f t="shared" si="1"/>
        <v>2002</v>
      </c>
      <c r="I21" s="142">
        <v>8800</v>
      </c>
      <c r="J21" s="142" t="s">
        <v>146</v>
      </c>
      <c r="K21" s="142">
        <f t="shared" si="2"/>
        <v>8800</v>
      </c>
      <c r="L21" s="143">
        <v>0.05</v>
      </c>
      <c r="M21" s="142">
        <f t="shared" si="3"/>
        <v>440</v>
      </c>
      <c r="N21" s="15" t="s">
        <v>85</v>
      </c>
    </row>
    <row r="22" ht="19.5" customHeight="1" spans="1:14">
      <c r="A22" s="14">
        <v>16</v>
      </c>
      <c r="B22" s="15" t="s">
        <v>174</v>
      </c>
      <c r="C22" s="15" t="s">
        <v>175</v>
      </c>
      <c r="D22" s="15" t="s">
        <v>176</v>
      </c>
      <c r="E22" s="16" t="s">
        <v>83</v>
      </c>
      <c r="F22" s="140">
        <v>1</v>
      </c>
      <c r="G22" s="141">
        <v>2004.07</v>
      </c>
      <c r="H22" s="15">
        <f t="shared" si="1"/>
        <v>2004.07</v>
      </c>
      <c r="I22" s="142">
        <v>8000</v>
      </c>
      <c r="J22" s="142" t="s">
        <v>146</v>
      </c>
      <c r="K22" s="142">
        <f t="shared" si="2"/>
        <v>8000</v>
      </c>
      <c r="L22" s="144">
        <v>0.05</v>
      </c>
      <c r="M22" s="142">
        <f t="shared" si="3"/>
        <v>400</v>
      </c>
      <c r="N22" s="15" t="s">
        <v>85</v>
      </c>
    </row>
    <row r="23" ht="19.5" customHeight="1" spans="1:14">
      <c r="A23" s="14">
        <v>17</v>
      </c>
      <c r="B23" s="15" t="s">
        <v>177</v>
      </c>
      <c r="C23" s="15" t="s">
        <v>178</v>
      </c>
      <c r="D23" s="15" t="s">
        <v>179</v>
      </c>
      <c r="E23" s="16" t="s">
        <v>83</v>
      </c>
      <c r="F23" s="140">
        <v>1</v>
      </c>
      <c r="G23" s="141">
        <v>2006</v>
      </c>
      <c r="H23" s="15">
        <f t="shared" si="1"/>
        <v>2006</v>
      </c>
      <c r="I23" s="142">
        <v>3600</v>
      </c>
      <c r="J23" s="142" t="s">
        <v>146</v>
      </c>
      <c r="K23" s="142">
        <f t="shared" si="2"/>
        <v>3600</v>
      </c>
      <c r="L23" s="143">
        <v>0.05</v>
      </c>
      <c r="M23" s="142">
        <f t="shared" si="3"/>
        <v>180</v>
      </c>
      <c r="N23" s="15" t="s">
        <v>85</v>
      </c>
    </row>
    <row r="24" ht="20.1" customHeight="1" spans="1:14">
      <c r="A24" s="14">
        <v>18</v>
      </c>
      <c r="B24" s="15" t="s">
        <v>180</v>
      </c>
      <c r="C24" s="15" t="s">
        <v>175</v>
      </c>
      <c r="D24" s="15" t="s">
        <v>181</v>
      </c>
      <c r="E24" s="16" t="s">
        <v>83</v>
      </c>
      <c r="F24" s="140">
        <v>1</v>
      </c>
      <c r="G24" s="141">
        <v>2008</v>
      </c>
      <c r="H24" s="15">
        <f t="shared" si="1"/>
        <v>2008</v>
      </c>
      <c r="I24" s="142">
        <v>11000</v>
      </c>
      <c r="J24" s="142" t="s">
        <v>146</v>
      </c>
      <c r="K24" s="142">
        <f t="shared" si="2"/>
        <v>11000</v>
      </c>
      <c r="L24" s="144">
        <v>0.05</v>
      </c>
      <c r="M24" s="142">
        <f t="shared" si="3"/>
        <v>550</v>
      </c>
      <c r="N24" s="15" t="s">
        <v>85</v>
      </c>
    </row>
    <row r="25" ht="20.1" customHeight="1" spans="1:14">
      <c r="A25" s="14">
        <v>19</v>
      </c>
      <c r="B25" s="15" t="s">
        <v>182</v>
      </c>
      <c r="C25" s="15" t="s">
        <v>175</v>
      </c>
      <c r="D25" s="15" t="s">
        <v>181</v>
      </c>
      <c r="E25" s="16" t="s">
        <v>83</v>
      </c>
      <c r="F25" s="140">
        <v>1</v>
      </c>
      <c r="G25" s="141">
        <v>2008</v>
      </c>
      <c r="H25" s="15">
        <f t="shared" si="1"/>
        <v>2008</v>
      </c>
      <c r="I25" s="142">
        <v>11000</v>
      </c>
      <c r="J25" s="142" t="s">
        <v>146</v>
      </c>
      <c r="K25" s="142">
        <f t="shared" si="2"/>
        <v>11000</v>
      </c>
      <c r="L25" s="143">
        <v>0.05</v>
      </c>
      <c r="M25" s="142">
        <f t="shared" si="3"/>
        <v>550</v>
      </c>
      <c r="N25" s="15" t="s">
        <v>85</v>
      </c>
    </row>
    <row r="26" ht="20.1" customHeight="1" spans="1:14">
      <c r="A26" s="14">
        <v>20</v>
      </c>
      <c r="B26" s="15" t="s">
        <v>183</v>
      </c>
      <c r="C26" s="15" t="s">
        <v>184</v>
      </c>
      <c r="D26" s="15" t="s">
        <v>185</v>
      </c>
      <c r="E26" s="16" t="s">
        <v>83</v>
      </c>
      <c r="F26" s="140">
        <v>1</v>
      </c>
      <c r="G26" s="141">
        <v>2005.09</v>
      </c>
      <c r="H26" s="15">
        <f t="shared" si="1"/>
        <v>2005.09</v>
      </c>
      <c r="I26" s="142">
        <v>2000</v>
      </c>
      <c r="J26" s="142" t="s">
        <v>146</v>
      </c>
      <c r="K26" s="142">
        <f t="shared" si="2"/>
        <v>2000</v>
      </c>
      <c r="L26" s="144">
        <v>0.05</v>
      </c>
      <c r="M26" s="142">
        <f t="shared" si="3"/>
        <v>100</v>
      </c>
      <c r="N26" s="15" t="s">
        <v>85</v>
      </c>
    </row>
    <row r="27" customHeight="1" spans="1:14">
      <c r="A27" s="14">
        <v>21</v>
      </c>
      <c r="B27" s="15" t="s">
        <v>186</v>
      </c>
      <c r="C27" s="15" t="s">
        <v>187</v>
      </c>
      <c r="D27" s="15" t="s">
        <v>188</v>
      </c>
      <c r="E27" s="16" t="s">
        <v>83</v>
      </c>
      <c r="F27" s="140">
        <v>1</v>
      </c>
      <c r="G27" s="141">
        <v>2009</v>
      </c>
      <c r="H27" s="15">
        <f t="shared" si="1"/>
        <v>2009</v>
      </c>
      <c r="I27" s="142">
        <v>12000</v>
      </c>
      <c r="J27" s="142" t="s">
        <v>146</v>
      </c>
      <c r="K27" s="142">
        <f t="shared" si="2"/>
        <v>12000</v>
      </c>
      <c r="L27" s="143">
        <v>0.05</v>
      </c>
      <c r="M27" s="142">
        <f t="shared" si="3"/>
        <v>600</v>
      </c>
      <c r="N27" s="15" t="s">
        <v>85</v>
      </c>
    </row>
    <row r="28" customHeight="1" spans="1:14">
      <c r="A28" s="14">
        <v>22</v>
      </c>
      <c r="B28" s="15" t="s">
        <v>189</v>
      </c>
      <c r="C28" s="15" t="s">
        <v>190</v>
      </c>
      <c r="D28" s="15" t="s">
        <v>191</v>
      </c>
      <c r="E28" s="16" t="s">
        <v>83</v>
      </c>
      <c r="F28" s="140">
        <v>1</v>
      </c>
      <c r="G28" s="141">
        <v>2009</v>
      </c>
      <c r="H28" s="15">
        <f t="shared" si="1"/>
        <v>2009</v>
      </c>
      <c r="I28" s="142">
        <v>4200</v>
      </c>
      <c r="J28" s="142" t="s">
        <v>146</v>
      </c>
      <c r="K28" s="142">
        <f t="shared" si="2"/>
        <v>4200</v>
      </c>
      <c r="L28" s="144">
        <v>0.05</v>
      </c>
      <c r="M28" s="142">
        <f t="shared" si="3"/>
        <v>210</v>
      </c>
      <c r="N28" s="15" t="s">
        <v>85</v>
      </c>
    </row>
    <row r="29" customHeight="1" spans="1:14">
      <c r="A29" s="14">
        <v>23</v>
      </c>
      <c r="B29" s="15" t="s">
        <v>192</v>
      </c>
      <c r="C29" s="15" t="s">
        <v>190</v>
      </c>
      <c r="D29" s="15" t="s">
        <v>191</v>
      </c>
      <c r="E29" s="16" t="s">
        <v>83</v>
      </c>
      <c r="F29" s="140">
        <v>1</v>
      </c>
      <c r="G29" s="141">
        <v>2009</v>
      </c>
      <c r="H29" s="15">
        <f t="shared" si="1"/>
        <v>2009</v>
      </c>
      <c r="I29" s="142">
        <v>4200</v>
      </c>
      <c r="J29" s="142" t="s">
        <v>146</v>
      </c>
      <c r="K29" s="142">
        <f t="shared" si="2"/>
        <v>4200</v>
      </c>
      <c r="L29" s="143">
        <v>0.05</v>
      </c>
      <c r="M29" s="142">
        <f t="shared" si="3"/>
        <v>210</v>
      </c>
      <c r="N29" s="15" t="s">
        <v>85</v>
      </c>
    </row>
    <row r="30" customHeight="1" spans="1:14">
      <c r="A30" s="14">
        <v>24</v>
      </c>
      <c r="B30" s="15" t="s">
        <v>193</v>
      </c>
      <c r="C30" s="15" t="s">
        <v>194</v>
      </c>
      <c r="D30" s="15" t="s">
        <v>195</v>
      </c>
      <c r="E30" s="16" t="s">
        <v>83</v>
      </c>
      <c r="F30" s="140">
        <v>1</v>
      </c>
      <c r="G30" s="141">
        <v>2009</v>
      </c>
      <c r="H30" s="15">
        <f t="shared" si="1"/>
        <v>2009</v>
      </c>
      <c r="I30" s="142">
        <v>13500</v>
      </c>
      <c r="J30" s="142" t="s">
        <v>146</v>
      </c>
      <c r="K30" s="142">
        <f t="shared" si="2"/>
        <v>13500</v>
      </c>
      <c r="L30" s="144">
        <v>0.05</v>
      </c>
      <c r="M30" s="142">
        <f t="shared" si="3"/>
        <v>675</v>
      </c>
      <c r="N30" s="15" t="s">
        <v>85</v>
      </c>
    </row>
    <row r="31" customHeight="1" spans="1:14">
      <c r="A31" s="14">
        <v>25</v>
      </c>
      <c r="B31" s="15" t="s">
        <v>196</v>
      </c>
      <c r="C31" s="15" t="s">
        <v>197</v>
      </c>
      <c r="D31" s="15" t="s">
        <v>198</v>
      </c>
      <c r="E31" s="16" t="s">
        <v>83</v>
      </c>
      <c r="F31" s="140">
        <v>1</v>
      </c>
      <c r="G31" s="141">
        <v>2009</v>
      </c>
      <c r="H31" s="15">
        <f t="shared" si="1"/>
        <v>2009</v>
      </c>
      <c r="I31" s="142">
        <v>3600</v>
      </c>
      <c r="J31" s="142" t="s">
        <v>146</v>
      </c>
      <c r="K31" s="142">
        <f t="shared" si="2"/>
        <v>3600</v>
      </c>
      <c r="L31" s="143">
        <v>0.05</v>
      </c>
      <c r="M31" s="142">
        <f t="shared" si="3"/>
        <v>180</v>
      </c>
      <c r="N31" s="15" t="s">
        <v>85</v>
      </c>
    </row>
    <row r="32" customHeight="1" spans="1:14">
      <c r="A32" s="14">
        <v>26</v>
      </c>
      <c r="B32" s="15" t="s">
        <v>199</v>
      </c>
      <c r="C32" s="15" t="s">
        <v>200</v>
      </c>
      <c r="D32" s="15" t="s">
        <v>201</v>
      </c>
      <c r="E32" s="16" t="s">
        <v>83</v>
      </c>
      <c r="F32" s="140">
        <v>1</v>
      </c>
      <c r="G32" s="141">
        <v>2009</v>
      </c>
      <c r="H32" s="15">
        <f t="shared" si="1"/>
        <v>2009</v>
      </c>
      <c r="I32" s="142">
        <v>1700</v>
      </c>
      <c r="J32" s="142" t="s">
        <v>146</v>
      </c>
      <c r="K32" s="142">
        <f t="shared" si="2"/>
        <v>1700</v>
      </c>
      <c r="L32" s="144">
        <v>0.05</v>
      </c>
      <c r="M32" s="142">
        <f t="shared" si="3"/>
        <v>85</v>
      </c>
      <c r="N32" s="15" t="s">
        <v>85</v>
      </c>
    </row>
    <row r="33" customHeight="1" spans="1:14">
      <c r="A33" s="14">
        <v>27</v>
      </c>
      <c r="B33" s="15" t="s">
        <v>202</v>
      </c>
      <c r="C33" s="15" t="s">
        <v>203</v>
      </c>
      <c r="D33" s="15" t="s">
        <v>204</v>
      </c>
      <c r="E33" s="16" t="s">
        <v>83</v>
      </c>
      <c r="F33" s="140">
        <v>1</v>
      </c>
      <c r="G33" s="141">
        <v>2009</v>
      </c>
      <c r="H33" s="15">
        <f t="shared" si="1"/>
        <v>2009</v>
      </c>
      <c r="I33" s="142">
        <v>6600</v>
      </c>
      <c r="J33" s="142" t="s">
        <v>146</v>
      </c>
      <c r="K33" s="142">
        <f t="shared" si="2"/>
        <v>6600</v>
      </c>
      <c r="L33" s="143">
        <v>0.05</v>
      </c>
      <c r="M33" s="142">
        <f t="shared" si="3"/>
        <v>330</v>
      </c>
      <c r="N33" s="15" t="s">
        <v>85</v>
      </c>
    </row>
    <row r="34" customHeight="1" spans="1:14">
      <c r="A34" s="14">
        <v>28</v>
      </c>
      <c r="B34" s="15" t="s">
        <v>205</v>
      </c>
      <c r="C34" s="15" t="s">
        <v>194</v>
      </c>
      <c r="D34" s="15" t="s">
        <v>206</v>
      </c>
      <c r="E34" s="16" t="s">
        <v>83</v>
      </c>
      <c r="F34" s="140">
        <v>1</v>
      </c>
      <c r="G34" s="141">
        <v>2010</v>
      </c>
      <c r="H34" s="15">
        <f t="shared" si="1"/>
        <v>2010</v>
      </c>
      <c r="I34" s="142">
        <v>13500</v>
      </c>
      <c r="J34" s="142" t="s">
        <v>146</v>
      </c>
      <c r="K34" s="142">
        <f t="shared" si="2"/>
        <v>13500</v>
      </c>
      <c r="L34" s="144">
        <v>0.05</v>
      </c>
      <c r="M34" s="142">
        <f t="shared" si="3"/>
        <v>675</v>
      </c>
      <c r="N34" s="15" t="s">
        <v>85</v>
      </c>
    </row>
    <row r="35" customHeight="1" spans="1:14">
      <c r="A35" s="14">
        <v>29</v>
      </c>
      <c r="B35" s="15" t="s">
        <v>207</v>
      </c>
      <c r="C35" s="15" t="s">
        <v>208</v>
      </c>
      <c r="D35" s="15" t="s">
        <v>209</v>
      </c>
      <c r="E35" s="16" t="s">
        <v>83</v>
      </c>
      <c r="F35" s="140">
        <v>1</v>
      </c>
      <c r="G35" s="141">
        <v>2011.06</v>
      </c>
      <c r="H35" s="15">
        <f t="shared" si="1"/>
        <v>2011.06</v>
      </c>
      <c r="I35" s="142">
        <v>3500</v>
      </c>
      <c r="J35" s="142" t="s">
        <v>146</v>
      </c>
      <c r="K35" s="142">
        <f t="shared" si="2"/>
        <v>3500</v>
      </c>
      <c r="L35" s="143">
        <v>0.05</v>
      </c>
      <c r="M35" s="142">
        <f t="shared" si="3"/>
        <v>175</v>
      </c>
      <c r="N35" s="15" t="s">
        <v>85</v>
      </c>
    </row>
    <row r="36" customHeight="1" spans="1:14">
      <c r="A36" s="14">
        <v>30</v>
      </c>
      <c r="B36" s="15" t="s">
        <v>210</v>
      </c>
      <c r="C36" s="15" t="s">
        <v>208</v>
      </c>
      <c r="D36" s="15" t="s">
        <v>209</v>
      </c>
      <c r="E36" s="16" t="s">
        <v>83</v>
      </c>
      <c r="F36" s="140">
        <v>1</v>
      </c>
      <c r="G36" s="141">
        <v>2011.06</v>
      </c>
      <c r="H36" s="15">
        <f t="shared" si="1"/>
        <v>2011.06</v>
      </c>
      <c r="I36" s="142">
        <v>3500</v>
      </c>
      <c r="J36" s="142" t="s">
        <v>146</v>
      </c>
      <c r="K36" s="142">
        <f t="shared" si="2"/>
        <v>3500</v>
      </c>
      <c r="L36" s="144">
        <v>0.05</v>
      </c>
      <c r="M36" s="142">
        <f t="shared" si="3"/>
        <v>175</v>
      </c>
      <c r="N36" s="15" t="s">
        <v>85</v>
      </c>
    </row>
    <row r="37" customHeight="1" spans="1:14">
      <c r="A37" s="14">
        <v>31</v>
      </c>
      <c r="B37" s="15" t="s">
        <v>211</v>
      </c>
      <c r="C37" s="15" t="s">
        <v>212</v>
      </c>
      <c r="D37" s="15" t="s">
        <v>213</v>
      </c>
      <c r="E37" s="16" t="s">
        <v>83</v>
      </c>
      <c r="F37" s="140">
        <v>1</v>
      </c>
      <c r="G37" s="141">
        <v>2011.06</v>
      </c>
      <c r="H37" s="15">
        <f t="shared" si="1"/>
        <v>2011.06</v>
      </c>
      <c r="I37" s="142">
        <v>4500</v>
      </c>
      <c r="J37" s="142" t="s">
        <v>146</v>
      </c>
      <c r="K37" s="142">
        <f t="shared" si="2"/>
        <v>4500</v>
      </c>
      <c r="L37" s="143">
        <v>0.05</v>
      </c>
      <c r="M37" s="142">
        <f t="shared" si="3"/>
        <v>225</v>
      </c>
      <c r="N37" s="15" t="s">
        <v>85</v>
      </c>
    </row>
    <row r="38" customHeight="1" spans="1:14">
      <c r="A38" s="14">
        <v>32</v>
      </c>
      <c r="B38" s="15" t="s">
        <v>214</v>
      </c>
      <c r="C38" s="15" t="s">
        <v>215</v>
      </c>
      <c r="D38" s="15" t="s">
        <v>216</v>
      </c>
      <c r="E38" s="16" t="s">
        <v>83</v>
      </c>
      <c r="F38" s="140">
        <v>1</v>
      </c>
      <c r="G38" s="141">
        <v>2011.06</v>
      </c>
      <c r="H38" s="15">
        <f t="shared" si="1"/>
        <v>2011.06</v>
      </c>
      <c r="I38" s="142">
        <v>13000</v>
      </c>
      <c r="J38" s="142" t="s">
        <v>146</v>
      </c>
      <c r="K38" s="142">
        <f t="shared" si="2"/>
        <v>13000</v>
      </c>
      <c r="L38" s="144">
        <v>0.05</v>
      </c>
      <c r="M38" s="142">
        <f t="shared" si="3"/>
        <v>650</v>
      </c>
      <c r="N38" s="15" t="s">
        <v>85</v>
      </c>
    </row>
    <row r="39" customHeight="1" spans="1:14">
      <c r="A39" s="14">
        <v>33</v>
      </c>
      <c r="B39" s="15" t="s">
        <v>217</v>
      </c>
      <c r="C39" s="15" t="s">
        <v>215</v>
      </c>
      <c r="D39" s="15" t="s">
        <v>218</v>
      </c>
      <c r="E39" s="16" t="s">
        <v>83</v>
      </c>
      <c r="F39" s="140">
        <v>1</v>
      </c>
      <c r="G39" s="141">
        <v>2011.06</v>
      </c>
      <c r="H39" s="15">
        <f t="shared" si="1"/>
        <v>2011.06</v>
      </c>
      <c r="I39" s="142">
        <v>13000</v>
      </c>
      <c r="J39" s="142" t="s">
        <v>146</v>
      </c>
      <c r="K39" s="142">
        <f t="shared" si="2"/>
        <v>13000</v>
      </c>
      <c r="L39" s="143">
        <v>0.05</v>
      </c>
      <c r="M39" s="142">
        <f t="shared" si="3"/>
        <v>650</v>
      </c>
      <c r="N39" s="15" t="s">
        <v>85</v>
      </c>
    </row>
    <row r="40" customHeight="1" spans="1:14">
      <c r="A40" s="14">
        <v>34</v>
      </c>
      <c r="B40" s="15" t="s">
        <v>219</v>
      </c>
      <c r="C40" s="15" t="s">
        <v>220</v>
      </c>
      <c r="D40" s="15" t="s">
        <v>221</v>
      </c>
      <c r="E40" s="16" t="s">
        <v>83</v>
      </c>
      <c r="F40" s="140">
        <v>1</v>
      </c>
      <c r="G40" s="141">
        <v>2011.06</v>
      </c>
      <c r="H40" s="15">
        <f t="shared" si="1"/>
        <v>2011.06</v>
      </c>
      <c r="I40" s="142">
        <v>6500</v>
      </c>
      <c r="J40" s="142" t="s">
        <v>146</v>
      </c>
      <c r="K40" s="142">
        <f t="shared" si="2"/>
        <v>6500</v>
      </c>
      <c r="L40" s="144">
        <v>0.05</v>
      </c>
      <c r="M40" s="142">
        <f t="shared" si="3"/>
        <v>325</v>
      </c>
      <c r="N40" s="15" t="s">
        <v>85</v>
      </c>
    </row>
    <row r="41" customHeight="1" spans="1:14">
      <c r="A41" s="14">
        <v>35</v>
      </c>
      <c r="B41" s="15" t="s">
        <v>222</v>
      </c>
      <c r="C41" s="15" t="s">
        <v>197</v>
      </c>
      <c r="D41" s="15" t="s">
        <v>223</v>
      </c>
      <c r="E41" s="16" t="s">
        <v>83</v>
      </c>
      <c r="F41" s="140">
        <v>1</v>
      </c>
      <c r="G41" s="141">
        <v>2011.06</v>
      </c>
      <c r="H41" s="15">
        <f t="shared" si="1"/>
        <v>2011.06</v>
      </c>
      <c r="I41" s="142">
        <v>1800</v>
      </c>
      <c r="J41" s="142" t="s">
        <v>146</v>
      </c>
      <c r="K41" s="142">
        <f t="shared" si="2"/>
        <v>1800</v>
      </c>
      <c r="L41" s="143">
        <v>0.05</v>
      </c>
      <c r="M41" s="142">
        <f t="shared" si="3"/>
        <v>90</v>
      </c>
      <c r="N41" s="15" t="s">
        <v>85</v>
      </c>
    </row>
    <row r="42" customHeight="1" spans="1:14">
      <c r="A42" s="14">
        <v>36</v>
      </c>
      <c r="B42" s="15" t="s">
        <v>224</v>
      </c>
      <c r="C42" s="15" t="s">
        <v>225</v>
      </c>
      <c r="D42" s="15" t="s">
        <v>226</v>
      </c>
      <c r="E42" s="16" t="s">
        <v>83</v>
      </c>
      <c r="F42" s="140">
        <v>1</v>
      </c>
      <c r="G42" s="141">
        <v>2013.08</v>
      </c>
      <c r="H42" s="15">
        <f t="shared" si="1"/>
        <v>2013.08</v>
      </c>
      <c r="I42" s="142">
        <v>9800</v>
      </c>
      <c r="J42" s="142">
        <v>712.75</v>
      </c>
      <c r="K42" s="142">
        <f t="shared" si="2"/>
        <v>9800</v>
      </c>
      <c r="L42" s="144">
        <v>0.05</v>
      </c>
      <c r="M42" s="142">
        <f t="shared" si="3"/>
        <v>490</v>
      </c>
      <c r="N42" s="16" t="s">
        <v>124</v>
      </c>
    </row>
    <row r="43" customHeight="1" spans="1:14">
      <c r="A43" s="14">
        <v>37</v>
      </c>
      <c r="B43" s="15" t="s">
        <v>227</v>
      </c>
      <c r="C43" s="15" t="s">
        <v>225</v>
      </c>
      <c r="D43" s="15" t="s">
        <v>226</v>
      </c>
      <c r="E43" s="16" t="s">
        <v>83</v>
      </c>
      <c r="F43" s="140">
        <v>1</v>
      </c>
      <c r="G43" s="141">
        <v>2013.08</v>
      </c>
      <c r="H43" s="15">
        <f t="shared" si="1"/>
        <v>2013.08</v>
      </c>
      <c r="I43" s="142">
        <v>9800</v>
      </c>
      <c r="J43" s="142">
        <v>712.75</v>
      </c>
      <c r="K43" s="142">
        <f t="shared" si="2"/>
        <v>9800</v>
      </c>
      <c r="L43" s="143">
        <v>0.05</v>
      </c>
      <c r="M43" s="142">
        <f t="shared" si="3"/>
        <v>490</v>
      </c>
      <c r="N43" s="16" t="s">
        <v>124</v>
      </c>
    </row>
    <row r="44" customHeight="1" spans="1:14">
      <c r="A44" s="14">
        <v>38</v>
      </c>
      <c r="B44" s="15" t="s">
        <v>228</v>
      </c>
      <c r="C44" s="15" t="s">
        <v>229</v>
      </c>
      <c r="D44" s="15" t="s">
        <v>230</v>
      </c>
      <c r="E44" s="16" t="s">
        <v>83</v>
      </c>
      <c r="F44" s="140">
        <v>1</v>
      </c>
      <c r="G44" s="141">
        <v>2013.08</v>
      </c>
      <c r="H44" s="15">
        <f t="shared" si="1"/>
        <v>2013.08</v>
      </c>
      <c r="I44" s="142">
        <v>2800</v>
      </c>
      <c r="J44" s="142">
        <v>203.75</v>
      </c>
      <c r="K44" s="142">
        <f t="shared" si="2"/>
        <v>2800</v>
      </c>
      <c r="L44" s="144">
        <v>0.05</v>
      </c>
      <c r="M44" s="142">
        <f t="shared" si="3"/>
        <v>140</v>
      </c>
      <c r="N44" s="16" t="s">
        <v>124</v>
      </c>
    </row>
    <row r="45" customHeight="1" spans="1:14">
      <c r="A45" s="14">
        <v>39</v>
      </c>
      <c r="B45" s="15" t="s">
        <v>231</v>
      </c>
      <c r="C45" s="15" t="s">
        <v>229</v>
      </c>
      <c r="D45" s="15" t="s">
        <v>230</v>
      </c>
      <c r="E45" s="16" t="s">
        <v>83</v>
      </c>
      <c r="F45" s="140">
        <v>1</v>
      </c>
      <c r="G45" s="141">
        <v>2013.08</v>
      </c>
      <c r="H45" s="15">
        <f t="shared" si="1"/>
        <v>2013.08</v>
      </c>
      <c r="I45" s="142">
        <v>2800</v>
      </c>
      <c r="J45" s="142">
        <v>203.75</v>
      </c>
      <c r="K45" s="142">
        <f t="shared" si="2"/>
        <v>2800</v>
      </c>
      <c r="L45" s="143">
        <v>0.05</v>
      </c>
      <c r="M45" s="142">
        <f t="shared" si="3"/>
        <v>140</v>
      </c>
      <c r="N45" s="16" t="s">
        <v>124</v>
      </c>
    </row>
    <row r="46" customHeight="1" spans="1:14">
      <c r="A46" s="14">
        <v>40</v>
      </c>
      <c r="B46" s="15" t="s">
        <v>232</v>
      </c>
      <c r="C46" s="15" t="s">
        <v>229</v>
      </c>
      <c r="D46" s="15" t="s">
        <v>230</v>
      </c>
      <c r="E46" s="16" t="s">
        <v>83</v>
      </c>
      <c r="F46" s="140">
        <v>1</v>
      </c>
      <c r="G46" s="141">
        <v>2013.08</v>
      </c>
      <c r="H46" s="15">
        <f t="shared" si="1"/>
        <v>2013.08</v>
      </c>
      <c r="I46" s="142">
        <v>2800</v>
      </c>
      <c r="J46" s="142">
        <v>203.75</v>
      </c>
      <c r="K46" s="142">
        <f t="shared" si="2"/>
        <v>2800</v>
      </c>
      <c r="L46" s="144">
        <v>0.05</v>
      </c>
      <c r="M46" s="142">
        <f t="shared" si="3"/>
        <v>140</v>
      </c>
      <c r="N46" s="16" t="s">
        <v>124</v>
      </c>
    </row>
    <row r="47" customHeight="1" spans="1:14">
      <c r="A47" s="14">
        <v>41</v>
      </c>
      <c r="B47" s="15" t="s">
        <v>233</v>
      </c>
      <c r="C47" s="15" t="s">
        <v>197</v>
      </c>
      <c r="D47" s="15" t="s">
        <v>234</v>
      </c>
      <c r="E47" s="16" t="s">
        <v>83</v>
      </c>
      <c r="F47" s="140">
        <v>1</v>
      </c>
      <c r="G47" s="141">
        <v>2013.08</v>
      </c>
      <c r="H47" s="15">
        <f t="shared" si="1"/>
        <v>2013.08</v>
      </c>
      <c r="I47" s="142">
        <v>2680</v>
      </c>
      <c r="J47" s="142">
        <v>195</v>
      </c>
      <c r="K47" s="142">
        <f t="shared" si="2"/>
        <v>2680</v>
      </c>
      <c r="L47" s="143">
        <v>0.05</v>
      </c>
      <c r="M47" s="142">
        <f t="shared" si="3"/>
        <v>134</v>
      </c>
      <c r="N47" s="16" t="s">
        <v>124</v>
      </c>
    </row>
    <row r="48" customHeight="1" spans="1:14">
      <c r="A48" s="14">
        <v>42</v>
      </c>
      <c r="B48" s="15" t="s">
        <v>235</v>
      </c>
      <c r="C48" s="15" t="s">
        <v>197</v>
      </c>
      <c r="D48" s="15" t="s">
        <v>234</v>
      </c>
      <c r="E48" s="16" t="s">
        <v>83</v>
      </c>
      <c r="F48" s="140">
        <v>1</v>
      </c>
      <c r="G48" s="141">
        <v>2013.08</v>
      </c>
      <c r="H48" s="15">
        <f t="shared" si="1"/>
        <v>2013.08</v>
      </c>
      <c r="I48" s="142">
        <v>2680</v>
      </c>
      <c r="J48" s="142">
        <v>195</v>
      </c>
      <c r="K48" s="142">
        <f t="shared" si="2"/>
        <v>2680</v>
      </c>
      <c r="L48" s="144">
        <v>0.05</v>
      </c>
      <c r="M48" s="142">
        <f t="shared" si="3"/>
        <v>134</v>
      </c>
      <c r="N48" s="16" t="s">
        <v>124</v>
      </c>
    </row>
    <row r="49" customHeight="1" spans="1:14">
      <c r="A49" s="14">
        <v>43</v>
      </c>
      <c r="B49" s="15" t="s">
        <v>236</v>
      </c>
      <c r="C49" s="15" t="s">
        <v>194</v>
      </c>
      <c r="D49" s="15" t="s">
        <v>237</v>
      </c>
      <c r="E49" s="16" t="s">
        <v>83</v>
      </c>
      <c r="F49" s="140">
        <v>1</v>
      </c>
      <c r="G49" s="141">
        <v>2013.08</v>
      </c>
      <c r="H49" s="15">
        <f t="shared" si="1"/>
        <v>2013.08</v>
      </c>
      <c r="I49" s="142">
        <v>13000</v>
      </c>
      <c r="J49" s="142">
        <v>945.5</v>
      </c>
      <c r="K49" s="142">
        <f t="shared" si="2"/>
        <v>13000</v>
      </c>
      <c r="L49" s="143">
        <v>0.05</v>
      </c>
      <c r="M49" s="142">
        <f t="shared" si="3"/>
        <v>650</v>
      </c>
      <c r="N49" s="16" t="s">
        <v>124</v>
      </c>
    </row>
    <row r="50" customHeight="1" spans="1:14">
      <c r="A50" s="14">
        <v>44</v>
      </c>
      <c r="B50" s="15" t="s">
        <v>238</v>
      </c>
      <c r="C50" s="15" t="s">
        <v>194</v>
      </c>
      <c r="D50" s="15" t="s">
        <v>237</v>
      </c>
      <c r="E50" s="16" t="s">
        <v>83</v>
      </c>
      <c r="F50" s="140">
        <v>1</v>
      </c>
      <c r="G50" s="141">
        <v>2013.08</v>
      </c>
      <c r="H50" s="15">
        <f t="shared" si="1"/>
        <v>2013.08</v>
      </c>
      <c r="I50" s="142">
        <v>13000</v>
      </c>
      <c r="J50" s="142">
        <v>945.5</v>
      </c>
      <c r="K50" s="142">
        <f t="shared" si="2"/>
        <v>13000</v>
      </c>
      <c r="L50" s="144">
        <v>0.05</v>
      </c>
      <c r="M50" s="142">
        <f t="shared" si="3"/>
        <v>650</v>
      </c>
      <c r="N50" s="16" t="s">
        <v>124</v>
      </c>
    </row>
    <row r="51" customHeight="1" spans="1:14">
      <c r="A51" s="14">
        <v>45</v>
      </c>
      <c r="B51" s="15" t="s">
        <v>239</v>
      </c>
      <c r="C51" s="15" t="s">
        <v>212</v>
      </c>
      <c r="D51" s="15" t="s">
        <v>240</v>
      </c>
      <c r="E51" s="16" t="s">
        <v>83</v>
      </c>
      <c r="F51" s="140">
        <v>1</v>
      </c>
      <c r="G51" s="141">
        <v>2013.08</v>
      </c>
      <c r="H51" s="15">
        <f t="shared" si="1"/>
        <v>2013.08</v>
      </c>
      <c r="I51" s="142">
        <v>4500</v>
      </c>
      <c r="J51" s="142">
        <v>327.25</v>
      </c>
      <c r="K51" s="142">
        <f t="shared" si="2"/>
        <v>4500</v>
      </c>
      <c r="L51" s="143">
        <v>0.05</v>
      </c>
      <c r="M51" s="142">
        <f t="shared" si="3"/>
        <v>225</v>
      </c>
      <c r="N51" s="16" t="s">
        <v>124</v>
      </c>
    </row>
    <row r="52" customHeight="1" spans="1:14">
      <c r="A52" s="14">
        <v>46</v>
      </c>
      <c r="B52" s="15" t="s">
        <v>241</v>
      </c>
      <c r="C52" s="15" t="s">
        <v>212</v>
      </c>
      <c r="D52" s="15" t="s">
        <v>240</v>
      </c>
      <c r="E52" s="16" t="s">
        <v>83</v>
      </c>
      <c r="F52" s="140">
        <v>1</v>
      </c>
      <c r="G52" s="141">
        <v>2013.08</v>
      </c>
      <c r="H52" s="15">
        <f t="shared" si="1"/>
        <v>2013.08</v>
      </c>
      <c r="I52" s="142">
        <v>4500</v>
      </c>
      <c r="J52" s="142">
        <v>327.25</v>
      </c>
      <c r="K52" s="142">
        <f t="shared" si="2"/>
        <v>4500</v>
      </c>
      <c r="L52" s="144">
        <v>0.05</v>
      </c>
      <c r="M52" s="142">
        <f t="shared" si="3"/>
        <v>225</v>
      </c>
      <c r="N52" s="16" t="s">
        <v>124</v>
      </c>
    </row>
    <row r="53" customHeight="1" spans="1:14">
      <c r="A53" s="14">
        <v>47</v>
      </c>
      <c r="B53" s="15" t="s">
        <v>242</v>
      </c>
      <c r="C53" s="15" t="s">
        <v>187</v>
      </c>
      <c r="D53" s="15" t="s">
        <v>243</v>
      </c>
      <c r="E53" s="16" t="s">
        <v>83</v>
      </c>
      <c r="F53" s="140">
        <v>1</v>
      </c>
      <c r="G53" s="141">
        <v>2013.08</v>
      </c>
      <c r="H53" s="15">
        <f t="shared" si="1"/>
        <v>2013.08</v>
      </c>
      <c r="I53" s="142">
        <v>12000</v>
      </c>
      <c r="J53" s="142">
        <v>872.75</v>
      </c>
      <c r="K53" s="142">
        <f t="shared" si="2"/>
        <v>12000</v>
      </c>
      <c r="L53" s="143">
        <v>0.05</v>
      </c>
      <c r="M53" s="142">
        <f t="shared" si="3"/>
        <v>600</v>
      </c>
      <c r="N53" s="16" t="s">
        <v>124</v>
      </c>
    </row>
    <row r="54" customHeight="1" spans="1:14">
      <c r="A54" s="14">
        <v>48</v>
      </c>
      <c r="B54" s="15" t="s">
        <v>244</v>
      </c>
      <c r="C54" s="15" t="s">
        <v>187</v>
      </c>
      <c r="D54" s="15" t="s">
        <v>243</v>
      </c>
      <c r="E54" s="16" t="s">
        <v>83</v>
      </c>
      <c r="F54" s="140">
        <v>1</v>
      </c>
      <c r="G54" s="141">
        <v>2013.08</v>
      </c>
      <c r="H54" s="15">
        <f t="shared" si="1"/>
        <v>2013.08</v>
      </c>
      <c r="I54" s="142">
        <v>12000</v>
      </c>
      <c r="J54" s="142">
        <v>872.75</v>
      </c>
      <c r="K54" s="142">
        <f t="shared" si="2"/>
        <v>12000</v>
      </c>
      <c r="L54" s="144">
        <v>0.05</v>
      </c>
      <c r="M54" s="142">
        <f t="shared" si="3"/>
        <v>600</v>
      </c>
      <c r="N54" s="16" t="s">
        <v>124</v>
      </c>
    </row>
    <row r="55" customHeight="1" spans="1:14">
      <c r="A55" s="14">
        <v>49</v>
      </c>
      <c r="B55" s="15" t="s">
        <v>245</v>
      </c>
      <c r="C55" s="15" t="s">
        <v>246</v>
      </c>
      <c r="D55" s="15" t="s">
        <v>247</v>
      </c>
      <c r="E55" s="16" t="s">
        <v>83</v>
      </c>
      <c r="F55" s="140">
        <v>1</v>
      </c>
      <c r="G55" s="141">
        <v>2013.08</v>
      </c>
      <c r="H55" s="15">
        <f t="shared" si="1"/>
        <v>2013.08</v>
      </c>
      <c r="I55" s="142">
        <v>4200</v>
      </c>
      <c r="J55" s="142">
        <v>305.5</v>
      </c>
      <c r="K55" s="142">
        <f t="shared" si="2"/>
        <v>4200</v>
      </c>
      <c r="L55" s="143">
        <v>0.05</v>
      </c>
      <c r="M55" s="142">
        <f t="shared" si="3"/>
        <v>210</v>
      </c>
      <c r="N55" s="16" t="s">
        <v>124</v>
      </c>
    </row>
    <row r="56" customHeight="1" spans="1:14">
      <c r="A56" s="14">
        <v>50</v>
      </c>
      <c r="B56" s="15" t="s">
        <v>248</v>
      </c>
      <c r="C56" s="15" t="s">
        <v>246</v>
      </c>
      <c r="D56" s="15" t="s">
        <v>247</v>
      </c>
      <c r="E56" s="16" t="s">
        <v>83</v>
      </c>
      <c r="F56" s="140">
        <v>1</v>
      </c>
      <c r="G56" s="141">
        <v>2013.08</v>
      </c>
      <c r="H56" s="15">
        <f t="shared" si="1"/>
        <v>2013.08</v>
      </c>
      <c r="I56" s="142">
        <v>4200</v>
      </c>
      <c r="J56" s="142">
        <v>305.5</v>
      </c>
      <c r="K56" s="142">
        <f t="shared" si="2"/>
        <v>4200</v>
      </c>
      <c r="L56" s="144">
        <v>0.05</v>
      </c>
      <c r="M56" s="142">
        <f t="shared" si="3"/>
        <v>210</v>
      </c>
      <c r="N56" s="16" t="s">
        <v>124</v>
      </c>
    </row>
    <row r="57" customHeight="1" spans="1:14">
      <c r="A57" s="14">
        <v>51</v>
      </c>
      <c r="B57" s="15" t="s">
        <v>249</v>
      </c>
      <c r="C57" s="15" t="s">
        <v>187</v>
      </c>
      <c r="D57" s="15" t="s">
        <v>243</v>
      </c>
      <c r="E57" s="16" t="s">
        <v>83</v>
      </c>
      <c r="F57" s="140">
        <v>1</v>
      </c>
      <c r="G57" s="141">
        <v>2013.06</v>
      </c>
      <c r="H57" s="15">
        <f t="shared" si="1"/>
        <v>2013.06</v>
      </c>
      <c r="I57" s="142">
        <v>11800</v>
      </c>
      <c r="J57" s="142">
        <v>674.310000000001</v>
      </c>
      <c r="K57" s="142">
        <f t="shared" si="2"/>
        <v>11800</v>
      </c>
      <c r="L57" s="143">
        <v>0.05</v>
      </c>
      <c r="M57" s="142">
        <f t="shared" si="3"/>
        <v>590</v>
      </c>
      <c r="N57" s="16" t="s">
        <v>124</v>
      </c>
    </row>
    <row r="58" customHeight="1" spans="1:14">
      <c r="A58" s="14">
        <v>52</v>
      </c>
      <c r="B58" s="15" t="s">
        <v>250</v>
      </c>
      <c r="C58" s="15" t="s">
        <v>251</v>
      </c>
      <c r="D58" s="15" t="s">
        <v>252</v>
      </c>
      <c r="E58" s="16" t="s">
        <v>83</v>
      </c>
      <c r="F58" s="140">
        <v>1</v>
      </c>
      <c r="G58" s="141">
        <v>2013.06</v>
      </c>
      <c r="H58" s="15">
        <f t="shared" si="1"/>
        <v>2013.06</v>
      </c>
      <c r="I58" s="142">
        <v>12500</v>
      </c>
      <c r="J58" s="142">
        <v>714.23</v>
      </c>
      <c r="K58" s="142">
        <f t="shared" si="2"/>
        <v>12500</v>
      </c>
      <c r="L58" s="144">
        <v>0.05</v>
      </c>
      <c r="M58" s="142">
        <f t="shared" si="3"/>
        <v>625</v>
      </c>
      <c r="N58" s="16" t="s">
        <v>124</v>
      </c>
    </row>
    <row r="59" customHeight="1" spans="1:14">
      <c r="A59" s="14">
        <v>53</v>
      </c>
      <c r="B59" s="15" t="s">
        <v>253</v>
      </c>
      <c r="C59" s="15" t="s">
        <v>197</v>
      </c>
      <c r="D59" s="15" t="s">
        <v>254</v>
      </c>
      <c r="E59" s="16" t="s">
        <v>83</v>
      </c>
      <c r="F59" s="140">
        <v>1</v>
      </c>
      <c r="G59" s="141">
        <v>2013.06</v>
      </c>
      <c r="H59" s="15">
        <f t="shared" si="1"/>
        <v>2013.06</v>
      </c>
      <c r="I59" s="142">
        <v>2400</v>
      </c>
      <c r="J59" s="142">
        <v>137.07</v>
      </c>
      <c r="K59" s="142">
        <f t="shared" si="2"/>
        <v>2400</v>
      </c>
      <c r="L59" s="143">
        <v>0.05</v>
      </c>
      <c r="M59" s="142">
        <f t="shared" si="3"/>
        <v>120</v>
      </c>
      <c r="N59" s="16" t="s">
        <v>124</v>
      </c>
    </row>
    <row r="60" customHeight="1" spans="1:14">
      <c r="A60" s="14">
        <v>54</v>
      </c>
      <c r="B60" s="15" t="s">
        <v>255</v>
      </c>
      <c r="C60" s="15" t="s">
        <v>229</v>
      </c>
      <c r="D60" s="15" t="s">
        <v>256</v>
      </c>
      <c r="E60" s="16" t="s">
        <v>83</v>
      </c>
      <c r="F60" s="140">
        <v>1</v>
      </c>
      <c r="G60" s="141">
        <v>2013.06</v>
      </c>
      <c r="H60" s="15">
        <f t="shared" si="1"/>
        <v>2013.06</v>
      </c>
      <c r="I60" s="142">
        <v>3450</v>
      </c>
      <c r="J60" s="142">
        <v>197.07</v>
      </c>
      <c r="K60" s="142">
        <f t="shared" si="2"/>
        <v>3450</v>
      </c>
      <c r="L60" s="144">
        <v>0.05</v>
      </c>
      <c r="M60" s="142">
        <f t="shared" si="3"/>
        <v>172.5</v>
      </c>
      <c r="N60" s="16" t="s">
        <v>124</v>
      </c>
    </row>
    <row r="61" customHeight="1" spans="1:14">
      <c r="A61" s="14">
        <v>55</v>
      </c>
      <c r="B61" s="15" t="s">
        <v>257</v>
      </c>
      <c r="C61" s="15" t="s">
        <v>229</v>
      </c>
      <c r="D61" s="15" t="s">
        <v>256</v>
      </c>
      <c r="E61" s="16" t="s">
        <v>83</v>
      </c>
      <c r="F61" s="140">
        <v>1</v>
      </c>
      <c r="G61" s="141">
        <v>2013.06</v>
      </c>
      <c r="H61" s="15">
        <f t="shared" si="1"/>
        <v>2013.06</v>
      </c>
      <c r="I61" s="142">
        <v>3450</v>
      </c>
      <c r="J61" s="142">
        <v>197.07</v>
      </c>
      <c r="K61" s="142">
        <f t="shared" si="2"/>
        <v>3450</v>
      </c>
      <c r="L61" s="143">
        <v>0.05</v>
      </c>
      <c r="M61" s="142">
        <f t="shared" si="3"/>
        <v>172.5</v>
      </c>
      <c r="N61" s="16" t="s">
        <v>124</v>
      </c>
    </row>
    <row r="62" customHeight="1" spans="1:14">
      <c r="A62" s="14">
        <v>56</v>
      </c>
      <c r="B62" s="15" t="s">
        <v>258</v>
      </c>
      <c r="C62" s="15" t="s">
        <v>225</v>
      </c>
      <c r="D62" s="15" t="s">
        <v>259</v>
      </c>
      <c r="E62" s="16" t="s">
        <v>83</v>
      </c>
      <c r="F62" s="140">
        <v>1</v>
      </c>
      <c r="G62" s="141">
        <v>2013.06</v>
      </c>
      <c r="H62" s="15">
        <f t="shared" si="1"/>
        <v>2013.06</v>
      </c>
      <c r="I62" s="142">
        <v>3500</v>
      </c>
      <c r="J62" s="142">
        <v>200.08</v>
      </c>
      <c r="K62" s="142">
        <f t="shared" si="2"/>
        <v>3500</v>
      </c>
      <c r="L62" s="144">
        <v>0.05</v>
      </c>
      <c r="M62" s="142">
        <f t="shared" si="3"/>
        <v>175</v>
      </c>
      <c r="N62" s="16" t="s">
        <v>124</v>
      </c>
    </row>
    <row r="63" customHeight="1" spans="1:14">
      <c r="A63" s="14">
        <v>57</v>
      </c>
      <c r="B63" s="15" t="s">
        <v>260</v>
      </c>
      <c r="C63" s="15" t="s">
        <v>225</v>
      </c>
      <c r="D63" s="15" t="s">
        <v>259</v>
      </c>
      <c r="E63" s="16" t="s">
        <v>83</v>
      </c>
      <c r="F63" s="140">
        <v>1</v>
      </c>
      <c r="G63" s="141">
        <v>2013.06</v>
      </c>
      <c r="H63" s="15">
        <f t="shared" si="1"/>
        <v>2013.06</v>
      </c>
      <c r="I63" s="142">
        <v>3500</v>
      </c>
      <c r="J63" s="142">
        <v>200.08</v>
      </c>
      <c r="K63" s="142">
        <f t="shared" si="2"/>
        <v>3500</v>
      </c>
      <c r="L63" s="143">
        <v>0.05</v>
      </c>
      <c r="M63" s="142">
        <f t="shared" si="3"/>
        <v>175</v>
      </c>
      <c r="N63" s="16" t="s">
        <v>124</v>
      </c>
    </row>
    <row r="64" customHeight="1" spans="1:14">
      <c r="A64" s="14">
        <v>58</v>
      </c>
      <c r="B64" s="15" t="s">
        <v>261</v>
      </c>
      <c r="C64" s="15" t="s">
        <v>262</v>
      </c>
      <c r="D64" s="15" t="s">
        <v>263</v>
      </c>
      <c r="E64" s="16" t="s">
        <v>83</v>
      </c>
      <c r="F64" s="140">
        <v>1</v>
      </c>
      <c r="G64" s="141">
        <v>2013.06</v>
      </c>
      <c r="H64" s="15">
        <f t="shared" si="1"/>
        <v>2013.06</v>
      </c>
      <c r="I64" s="142">
        <v>7300</v>
      </c>
      <c r="J64" s="142">
        <v>417.23</v>
      </c>
      <c r="K64" s="142">
        <f t="shared" si="2"/>
        <v>7300</v>
      </c>
      <c r="L64" s="144">
        <v>0.05</v>
      </c>
      <c r="M64" s="142">
        <f t="shared" si="3"/>
        <v>365</v>
      </c>
      <c r="N64" s="16" t="s">
        <v>124</v>
      </c>
    </row>
    <row r="65" customHeight="1" spans="1:14">
      <c r="A65" s="14">
        <v>59</v>
      </c>
      <c r="B65" s="15" t="s">
        <v>264</v>
      </c>
      <c r="C65" s="15" t="s">
        <v>265</v>
      </c>
      <c r="D65" s="15" t="s">
        <v>266</v>
      </c>
      <c r="E65" s="16" t="s">
        <v>83</v>
      </c>
      <c r="F65" s="140">
        <v>1</v>
      </c>
      <c r="G65" s="141">
        <v>2013.06</v>
      </c>
      <c r="H65" s="15">
        <f t="shared" si="1"/>
        <v>2013.06</v>
      </c>
      <c r="I65" s="142">
        <v>2100</v>
      </c>
      <c r="J65" s="142">
        <v>120</v>
      </c>
      <c r="K65" s="142">
        <f t="shared" si="2"/>
        <v>2100</v>
      </c>
      <c r="L65" s="143">
        <v>0.05</v>
      </c>
      <c r="M65" s="142">
        <f t="shared" si="3"/>
        <v>105</v>
      </c>
      <c r="N65" s="16" t="s">
        <v>124</v>
      </c>
    </row>
    <row r="66" customHeight="1" spans="1:14">
      <c r="A66" s="14">
        <v>60</v>
      </c>
      <c r="B66" s="15" t="s">
        <v>267</v>
      </c>
      <c r="C66" s="15" t="s">
        <v>268</v>
      </c>
      <c r="D66" s="15" t="s">
        <v>269</v>
      </c>
      <c r="E66" s="16" t="s">
        <v>83</v>
      </c>
      <c r="F66" s="140">
        <v>1</v>
      </c>
      <c r="G66" s="141">
        <v>2014.04</v>
      </c>
      <c r="H66" s="15">
        <f t="shared" si="1"/>
        <v>2014.04</v>
      </c>
      <c r="I66" s="142">
        <v>8050</v>
      </c>
      <c r="J66" s="142">
        <v>1288</v>
      </c>
      <c r="K66" s="142">
        <f t="shared" si="2"/>
        <v>8050</v>
      </c>
      <c r="L66" s="144">
        <v>0.05</v>
      </c>
      <c r="M66" s="142">
        <f t="shared" si="3"/>
        <v>402.5</v>
      </c>
      <c r="N66" s="16" t="s">
        <v>124</v>
      </c>
    </row>
    <row r="67" customHeight="1" spans="1:14">
      <c r="A67" s="14">
        <v>61</v>
      </c>
      <c r="B67" s="15" t="s">
        <v>270</v>
      </c>
      <c r="C67" s="15" t="s">
        <v>187</v>
      </c>
      <c r="D67" s="15" t="s">
        <v>271</v>
      </c>
      <c r="E67" s="16" t="s">
        <v>83</v>
      </c>
      <c r="F67" s="140">
        <v>1</v>
      </c>
      <c r="G67" s="141">
        <v>2014.01</v>
      </c>
      <c r="H67" s="15">
        <f t="shared" si="1"/>
        <v>2014.01</v>
      </c>
      <c r="I67" s="142">
        <v>13200</v>
      </c>
      <c r="J67" s="142">
        <v>2603.7</v>
      </c>
      <c r="K67" s="142">
        <f t="shared" si="2"/>
        <v>13200</v>
      </c>
      <c r="L67" s="143">
        <v>0.05</v>
      </c>
      <c r="M67" s="142">
        <f t="shared" si="3"/>
        <v>660</v>
      </c>
      <c r="N67" s="16" t="s">
        <v>124</v>
      </c>
    </row>
    <row r="68" customHeight="1" spans="1:14">
      <c r="A68" s="14">
        <v>62</v>
      </c>
      <c r="B68" s="15" t="s">
        <v>272</v>
      </c>
      <c r="C68" s="15" t="s">
        <v>212</v>
      </c>
      <c r="D68" s="15" t="s">
        <v>273</v>
      </c>
      <c r="E68" s="16" t="s">
        <v>83</v>
      </c>
      <c r="F68" s="140">
        <v>1</v>
      </c>
      <c r="G68" s="141">
        <v>2014.01</v>
      </c>
      <c r="H68" s="15">
        <f t="shared" si="1"/>
        <v>2014.01</v>
      </c>
      <c r="I68" s="142">
        <v>6500</v>
      </c>
      <c r="J68" s="142">
        <v>1281.97</v>
      </c>
      <c r="K68" s="142">
        <f t="shared" si="2"/>
        <v>6500</v>
      </c>
      <c r="L68" s="144">
        <v>0.05</v>
      </c>
      <c r="M68" s="142">
        <f t="shared" si="3"/>
        <v>325</v>
      </c>
      <c r="N68" s="16" t="s">
        <v>124</v>
      </c>
    </row>
    <row r="69" customHeight="1" spans="1:14">
      <c r="A69" s="14">
        <v>63</v>
      </c>
      <c r="B69" s="15" t="s">
        <v>274</v>
      </c>
      <c r="C69" s="15" t="s">
        <v>275</v>
      </c>
      <c r="D69" s="15" t="s">
        <v>276</v>
      </c>
      <c r="E69" s="16" t="s">
        <v>83</v>
      </c>
      <c r="F69" s="140">
        <v>1</v>
      </c>
      <c r="G69" s="141">
        <v>2015.04</v>
      </c>
      <c r="H69" s="15">
        <f t="shared" si="1"/>
        <v>2015.04</v>
      </c>
      <c r="I69" s="142">
        <v>14300</v>
      </c>
      <c r="J69" s="142">
        <v>4004</v>
      </c>
      <c r="K69" s="142">
        <f t="shared" si="2"/>
        <v>14300</v>
      </c>
      <c r="L69" s="143">
        <v>0.05</v>
      </c>
      <c r="M69" s="142">
        <f t="shared" si="3"/>
        <v>715</v>
      </c>
      <c r="N69" s="16" t="s">
        <v>124</v>
      </c>
    </row>
    <row r="70" customHeight="1" spans="1:14">
      <c r="A70" s="14">
        <v>64</v>
      </c>
      <c r="B70" s="15" t="s">
        <v>277</v>
      </c>
      <c r="C70" s="15" t="s">
        <v>229</v>
      </c>
      <c r="D70" s="15" t="s">
        <v>278</v>
      </c>
      <c r="E70" s="16" t="s">
        <v>83</v>
      </c>
      <c r="F70" s="140">
        <v>1</v>
      </c>
      <c r="G70" s="141">
        <v>2015.04</v>
      </c>
      <c r="H70" s="15">
        <f t="shared" si="1"/>
        <v>2015.04</v>
      </c>
      <c r="I70" s="142">
        <v>12800</v>
      </c>
      <c r="J70" s="142">
        <v>3584</v>
      </c>
      <c r="K70" s="142">
        <f t="shared" si="2"/>
        <v>12800</v>
      </c>
      <c r="L70" s="144">
        <v>0.05</v>
      </c>
      <c r="M70" s="142">
        <f t="shared" si="3"/>
        <v>640</v>
      </c>
      <c r="N70" s="16" t="s">
        <v>124</v>
      </c>
    </row>
    <row r="71" customHeight="1" spans="1:14">
      <c r="A71" s="14">
        <v>65</v>
      </c>
      <c r="B71" s="15" t="s">
        <v>279</v>
      </c>
      <c r="C71" s="15" t="s">
        <v>280</v>
      </c>
      <c r="D71" s="15" t="s">
        <v>281</v>
      </c>
      <c r="E71" s="16" t="s">
        <v>83</v>
      </c>
      <c r="F71" s="140">
        <v>1</v>
      </c>
      <c r="G71" s="141">
        <v>2015.04</v>
      </c>
      <c r="H71" s="15">
        <f t="shared" si="1"/>
        <v>2015.04</v>
      </c>
      <c r="I71" s="142">
        <v>6450</v>
      </c>
      <c r="J71" s="142">
        <v>1806</v>
      </c>
      <c r="K71" s="142">
        <f t="shared" si="2"/>
        <v>6450</v>
      </c>
      <c r="L71" s="143">
        <v>0.05</v>
      </c>
      <c r="M71" s="142">
        <f t="shared" si="3"/>
        <v>322.5</v>
      </c>
      <c r="N71" s="16" t="s">
        <v>124</v>
      </c>
    </row>
    <row r="72" customHeight="1" spans="1:14">
      <c r="A72" s="14">
        <v>66</v>
      </c>
      <c r="B72" s="15" t="s">
        <v>282</v>
      </c>
      <c r="C72" s="15" t="s">
        <v>283</v>
      </c>
      <c r="D72" s="15" t="s">
        <v>284</v>
      </c>
      <c r="E72" s="16" t="s">
        <v>83</v>
      </c>
      <c r="F72" s="140">
        <v>1</v>
      </c>
      <c r="G72" s="141">
        <v>2015.04</v>
      </c>
      <c r="H72" s="15">
        <f t="shared" ref="H72:H135" si="4">G72</f>
        <v>2015.04</v>
      </c>
      <c r="I72" s="142">
        <v>11500</v>
      </c>
      <c r="J72" s="142">
        <v>3220</v>
      </c>
      <c r="K72" s="142">
        <f t="shared" ref="K72:K135" si="5">I72</f>
        <v>11500</v>
      </c>
      <c r="L72" s="144">
        <v>0.05</v>
      </c>
      <c r="M72" s="142">
        <f t="shared" si="3"/>
        <v>575</v>
      </c>
      <c r="N72" s="16" t="s">
        <v>124</v>
      </c>
    </row>
    <row r="73" customHeight="1" spans="1:14">
      <c r="A73" s="14">
        <v>67</v>
      </c>
      <c r="B73" s="15" t="s">
        <v>285</v>
      </c>
      <c r="C73" s="15" t="s">
        <v>172</v>
      </c>
      <c r="D73" s="15" t="s">
        <v>286</v>
      </c>
      <c r="E73" s="16" t="s">
        <v>83</v>
      </c>
      <c r="F73" s="140">
        <v>1</v>
      </c>
      <c r="G73" s="141">
        <v>2016.06</v>
      </c>
      <c r="H73" s="15">
        <f t="shared" si="4"/>
        <v>2016.06</v>
      </c>
      <c r="I73" s="142">
        <v>4957.26</v>
      </c>
      <c r="J73" s="142">
        <v>2188.93</v>
      </c>
      <c r="K73" s="142">
        <f t="shared" si="5"/>
        <v>4957.26</v>
      </c>
      <c r="L73" s="143">
        <v>0.05</v>
      </c>
      <c r="M73" s="142">
        <f t="shared" si="3"/>
        <v>247.863</v>
      </c>
      <c r="N73" s="16" t="s">
        <v>124</v>
      </c>
    </row>
    <row r="74" customHeight="1" spans="1:14">
      <c r="A74" s="14">
        <v>68</v>
      </c>
      <c r="B74" s="15" t="s">
        <v>287</v>
      </c>
      <c r="C74" s="15" t="s">
        <v>288</v>
      </c>
      <c r="D74" s="15" t="s">
        <v>289</v>
      </c>
      <c r="E74" s="16" t="s">
        <v>83</v>
      </c>
      <c r="F74" s="140">
        <v>1</v>
      </c>
      <c r="G74" s="141">
        <v>1995</v>
      </c>
      <c r="H74" s="15">
        <f t="shared" si="4"/>
        <v>1995</v>
      </c>
      <c r="I74" s="142">
        <v>4400</v>
      </c>
      <c r="J74" s="142" t="s">
        <v>146</v>
      </c>
      <c r="K74" s="142">
        <f t="shared" si="5"/>
        <v>4400</v>
      </c>
      <c r="L74" s="144">
        <v>0.05</v>
      </c>
      <c r="M74" s="142">
        <f t="shared" si="3"/>
        <v>220</v>
      </c>
      <c r="N74" s="15" t="s">
        <v>85</v>
      </c>
    </row>
    <row r="75" customHeight="1" spans="1:14">
      <c r="A75" s="14">
        <v>69</v>
      </c>
      <c r="B75" s="15" t="s">
        <v>290</v>
      </c>
      <c r="C75" s="15" t="s">
        <v>291</v>
      </c>
      <c r="D75" s="15" t="s">
        <v>292</v>
      </c>
      <c r="E75" s="16" t="s">
        <v>83</v>
      </c>
      <c r="F75" s="140">
        <v>1</v>
      </c>
      <c r="G75" s="141">
        <v>2002</v>
      </c>
      <c r="H75" s="15">
        <f t="shared" si="4"/>
        <v>2002</v>
      </c>
      <c r="I75" s="142">
        <v>42000</v>
      </c>
      <c r="J75" s="142" t="s">
        <v>146</v>
      </c>
      <c r="K75" s="142">
        <f t="shared" si="5"/>
        <v>42000</v>
      </c>
      <c r="L75" s="143">
        <v>0.05</v>
      </c>
      <c r="M75" s="142">
        <f t="shared" si="3"/>
        <v>2100</v>
      </c>
      <c r="N75" s="15" t="s">
        <v>85</v>
      </c>
    </row>
    <row r="76" customHeight="1" spans="1:14">
      <c r="A76" s="14">
        <v>70</v>
      </c>
      <c r="B76" s="15" t="s">
        <v>293</v>
      </c>
      <c r="C76" s="15" t="s">
        <v>288</v>
      </c>
      <c r="D76" s="15" t="s">
        <v>294</v>
      </c>
      <c r="E76" s="16" t="s">
        <v>83</v>
      </c>
      <c r="F76" s="140">
        <v>1</v>
      </c>
      <c r="G76" s="141">
        <v>2003</v>
      </c>
      <c r="H76" s="15">
        <f t="shared" si="4"/>
        <v>2003</v>
      </c>
      <c r="I76" s="142">
        <v>3700</v>
      </c>
      <c r="J76" s="142" t="s">
        <v>146</v>
      </c>
      <c r="K76" s="142">
        <f t="shared" si="5"/>
        <v>3700</v>
      </c>
      <c r="L76" s="144">
        <v>0.05</v>
      </c>
      <c r="M76" s="142">
        <f t="shared" si="3"/>
        <v>185</v>
      </c>
      <c r="N76" s="15" t="s">
        <v>85</v>
      </c>
    </row>
    <row r="77" customHeight="1" spans="1:14">
      <c r="A77" s="14">
        <v>71</v>
      </c>
      <c r="B77" s="15" t="s">
        <v>295</v>
      </c>
      <c r="C77" s="15" t="s">
        <v>296</v>
      </c>
      <c r="D77" s="15" t="s">
        <v>297</v>
      </c>
      <c r="E77" s="16" t="s">
        <v>83</v>
      </c>
      <c r="F77" s="140">
        <v>1</v>
      </c>
      <c r="G77" s="141">
        <v>2004.07</v>
      </c>
      <c r="H77" s="15">
        <f t="shared" si="4"/>
        <v>2004.07</v>
      </c>
      <c r="I77" s="142">
        <v>3000</v>
      </c>
      <c r="J77" s="142" t="s">
        <v>146</v>
      </c>
      <c r="K77" s="142">
        <f t="shared" si="5"/>
        <v>3000</v>
      </c>
      <c r="L77" s="143">
        <v>0.05</v>
      </c>
      <c r="M77" s="142">
        <f t="shared" ref="M77:M140" si="6">K77*L77</f>
        <v>150</v>
      </c>
      <c r="N77" s="15" t="s">
        <v>85</v>
      </c>
    </row>
    <row r="78" customHeight="1" spans="1:14">
      <c r="A78" s="14">
        <v>72</v>
      </c>
      <c r="B78" s="15" t="s">
        <v>298</v>
      </c>
      <c r="C78" s="15" t="s">
        <v>299</v>
      </c>
      <c r="D78" s="15" t="s">
        <v>289</v>
      </c>
      <c r="E78" s="16" t="s">
        <v>83</v>
      </c>
      <c r="F78" s="140">
        <v>1</v>
      </c>
      <c r="G78" s="141">
        <v>2004.07</v>
      </c>
      <c r="H78" s="15">
        <f t="shared" si="4"/>
        <v>2004.07</v>
      </c>
      <c r="I78" s="142">
        <v>3100</v>
      </c>
      <c r="J78" s="142" t="s">
        <v>146</v>
      </c>
      <c r="K78" s="142">
        <f t="shared" si="5"/>
        <v>3100</v>
      </c>
      <c r="L78" s="144">
        <v>0.05</v>
      </c>
      <c r="M78" s="142">
        <f t="shared" si="6"/>
        <v>155</v>
      </c>
      <c r="N78" s="15" t="s">
        <v>85</v>
      </c>
    </row>
    <row r="79" customHeight="1" spans="1:14">
      <c r="A79" s="14">
        <v>73</v>
      </c>
      <c r="B79" s="15" t="s">
        <v>300</v>
      </c>
      <c r="C79" s="15" t="s">
        <v>301</v>
      </c>
      <c r="D79" s="15" t="s">
        <v>302</v>
      </c>
      <c r="E79" s="16" t="s">
        <v>83</v>
      </c>
      <c r="F79" s="140">
        <v>1</v>
      </c>
      <c r="G79" s="141">
        <v>1998</v>
      </c>
      <c r="H79" s="15">
        <f t="shared" si="4"/>
        <v>1998</v>
      </c>
      <c r="I79" s="142">
        <v>4500</v>
      </c>
      <c r="J79" s="142" t="s">
        <v>146</v>
      </c>
      <c r="K79" s="142">
        <f t="shared" si="5"/>
        <v>4500</v>
      </c>
      <c r="L79" s="143">
        <v>0.05</v>
      </c>
      <c r="M79" s="142">
        <f t="shared" si="6"/>
        <v>225</v>
      </c>
      <c r="N79" s="15" t="s">
        <v>85</v>
      </c>
    </row>
    <row r="80" customHeight="1" spans="1:14">
      <c r="A80" s="14">
        <v>74</v>
      </c>
      <c r="B80" s="15" t="s">
        <v>303</v>
      </c>
      <c r="C80" s="15" t="s">
        <v>304</v>
      </c>
      <c r="D80" s="15" t="s">
        <v>305</v>
      </c>
      <c r="E80" s="16" t="s">
        <v>83</v>
      </c>
      <c r="F80" s="140">
        <v>1</v>
      </c>
      <c r="G80" s="141">
        <v>2009</v>
      </c>
      <c r="H80" s="15">
        <f t="shared" si="4"/>
        <v>2009</v>
      </c>
      <c r="I80" s="142">
        <v>5600</v>
      </c>
      <c r="J80" s="142" t="s">
        <v>146</v>
      </c>
      <c r="K80" s="142">
        <f t="shared" si="5"/>
        <v>5600</v>
      </c>
      <c r="L80" s="144">
        <v>0.05</v>
      </c>
      <c r="M80" s="142">
        <f t="shared" si="6"/>
        <v>280</v>
      </c>
      <c r="N80" s="15" t="s">
        <v>85</v>
      </c>
    </row>
    <row r="81" customHeight="1" spans="1:14">
      <c r="A81" s="14">
        <v>75</v>
      </c>
      <c r="B81" s="15" t="s">
        <v>306</v>
      </c>
      <c r="C81" s="15" t="s">
        <v>288</v>
      </c>
      <c r="D81" s="15" t="s">
        <v>294</v>
      </c>
      <c r="E81" s="16" t="s">
        <v>83</v>
      </c>
      <c r="F81" s="140">
        <v>1</v>
      </c>
      <c r="G81" s="141">
        <v>2009</v>
      </c>
      <c r="H81" s="15">
        <f t="shared" si="4"/>
        <v>2009</v>
      </c>
      <c r="I81" s="142">
        <v>3200</v>
      </c>
      <c r="J81" s="142" t="s">
        <v>146</v>
      </c>
      <c r="K81" s="142">
        <f t="shared" si="5"/>
        <v>3200</v>
      </c>
      <c r="L81" s="143">
        <v>0.05</v>
      </c>
      <c r="M81" s="142">
        <f t="shared" si="6"/>
        <v>160</v>
      </c>
      <c r="N81" s="15" t="s">
        <v>85</v>
      </c>
    </row>
    <row r="82" customHeight="1" spans="1:14">
      <c r="A82" s="14">
        <v>76</v>
      </c>
      <c r="B82" s="15" t="s">
        <v>307</v>
      </c>
      <c r="C82" s="15" t="s">
        <v>308</v>
      </c>
      <c r="D82" s="15" t="s">
        <v>309</v>
      </c>
      <c r="E82" s="16" t="s">
        <v>83</v>
      </c>
      <c r="F82" s="140">
        <v>1</v>
      </c>
      <c r="G82" s="141">
        <v>2011.06</v>
      </c>
      <c r="H82" s="15">
        <f t="shared" si="4"/>
        <v>2011.06</v>
      </c>
      <c r="I82" s="142">
        <v>7500</v>
      </c>
      <c r="J82" s="142" t="s">
        <v>146</v>
      </c>
      <c r="K82" s="142">
        <f t="shared" si="5"/>
        <v>7500</v>
      </c>
      <c r="L82" s="144">
        <v>0.05</v>
      </c>
      <c r="M82" s="142">
        <f t="shared" si="6"/>
        <v>375</v>
      </c>
      <c r="N82" s="15" t="s">
        <v>85</v>
      </c>
    </row>
    <row r="83" customHeight="1" spans="1:14">
      <c r="A83" s="14">
        <v>77</v>
      </c>
      <c r="B83" s="15" t="s">
        <v>310</v>
      </c>
      <c r="C83" s="15" t="s">
        <v>311</v>
      </c>
      <c r="D83" s="15" t="s">
        <v>312</v>
      </c>
      <c r="E83" s="16" t="s">
        <v>83</v>
      </c>
      <c r="F83" s="140">
        <v>1</v>
      </c>
      <c r="G83" s="141">
        <v>2011.06</v>
      </c>
      <c r="H83" s="15">
        <f t="shared" si="4"/>
        <v>2011.06</v>
      </c>
      <c r="I83" s="142">
        <v>2700</v>
      </c>
      <c r="J83" s="142" t="s">
        <v>146</v>
      </c>
      <c r="K83" s="142">
        <f t="shared" si="5"/>
        <v>2700</v>
      </c>
      <c r="L83" s="143">
        <v>0.05</v>
      </c>
      <c r="M83" s="142">
        <f t="shared" si="6"/>
        <v>135</v>
      </c>
      <c r="N83" s="15" t="s">
        <v>85</v>
      </c>
    </row>
    <row r="84" customHeight="1" spans="1:14">
      <c r="A84" s="14">
        <v>78</v>
      </c>
      <c r="B84" s="15" t="s">
        <v>313</v>
      </c>
      <c r="C84" s="15" t="s">
        <v>299</v>
      </c>
      <c r="D84" s="15" t="s">
        <v>314</v>
      </c>
      <c r="E84" s="16" t="s">
        <v>83</v>
      </c>
      <c r="F84" s="140">
        <v>1</v>
      </c>
      <c r="G84" s="141">
        <v>2013.08</v>
      </c>
      <c r="H84" s="15">
        <f t="shared" si="4"/>
        <v>2013.08</v>
      </c>
      <c r="I84" s="142">
        <v>3500</v>
      </c>
      <c r="J84" s="142">
        <v>254.5</v>
      </c>
      <c r="K84" s="142">
        <f t="shared" si="5"/>
        <v>3500</v>
      </c>
      <c r="L84" s="144">
        <v>0.05</v>
      </c>
      <c r="M84" s="142">
        <f t="shared" si="6"/>
        <v>175</v>
      </c>
      <c r="N84" s="16" t="s">
        <v>124</v>
      </c>
    </row>
    <row r="85" customHeight="1" spans="1:14">
      <c r="A85" s="14">
        <v>79</v>
      </c>
      <c r="B85" s="15" t="s">
        <v>315</v>
      </c>
      <c r="C85" s="15" t="s">
        <v>299</v>
      </c>
      <c r="D85" s="15" t="s">
        <v>314</v>
      </c>
      <c r="E85" s="16" t="s">
        <v>83</v>
      </c>
      <c r="F85" s="140">
        <v>1</v>
      </c>
      <c r="G85" s="141">
        <v>2013.08</v>
      </c>
      <c r="H85" s="15">
        <f t="shared" si="4"/>
        <v>2013.08</v>
      </c>
      <c r="I85" s="142">
        <v>3500</v>
      </c>
      <c r="J85" s="142">
        <v>254.5</v>
      </c>
      <c r="K85" s="142">
        <f t="shared" si="5"/>
        <v>3500</v>
      </c>
      <c r="L85" s="143">
        <v>0.05</v>
      </c>
      <c r="M85" s="142">
        <f t="shared" si="6"/>
        <v>175</v>
      </c>
      <c r="N85" s="16" t="s">
        <v>124</v>
      </c>
    </row>
    <row r="86" customHeight="1" spans="1:14">
      <c r="A86" s="14">
        <v>80</v>
      </c>
      <c r="B86" s="15" t="s">
        <v>316</v>
      </c>
      <c r="C86" s="15" t="s">
        <v>299</v>
      </c>
      <c r="D86" s="15" t="s">
        <v>314</v>
      </c>
      <c r="E86" s="16" t="s">
        <v>83</v>
      </c>
      <c r="F86" s="140">
        <v>1</v>
      </c>
      <c r="G86" s="141">
        <v>2013.08</v>
      </c>
      <c r="H86" s="15">
        <f t="shared" si="4"/>
        <v>2013.08</v>
      </c>
      <c r="I86" s="142">
        <v>3500</v>
      </c>
      <c r="J86" s="142">
        <v>254.5</v>
      </c>
      <c r="K86" s="142">
        <f t="shared" si="5"/>
        <v>3500</v>
      </c>
      <c r="L86" s="144">
        <v>0.05</v>
      </c>
      <c r="M86" s="142">
        <f t="shared" si="6"/>
        <v>175</v>
      </c>
      <c r="N86" s="16" t="s">
        <v>124</v>
      </c>
    </row>
    <row r="87" customHeight="1" spans="1:14">
      <c r="A87" s="14">
        <v>81</v>
      </c>
      <c r="B87" s="15" t="s">
        <v>317</v>
      </c>
      <c r="C87" s="15" t="s">
        <v>299</v>
      </c>
      <c r="D87" s="15" t="s">
        <v>314</v>
      </c>
      <c r="E87" s="16" t="s">
        <v>83</v>
      </c>
      <c r="F87" s="140">
        <v>1</v>
      </c>
      <c r="G87" s="141">
        <v>2013.08</v>
      </c>
      <c r="H87" s="15">
        <f t="shared" si="4"/>
        <v>2013.08</v>
      </c>
      <c r="I87" s="142">
        <v>3500</v>
      </c>
      <c r="J87" s="142">
        <v>254.5</v>
      </c>
      <c r="K87" s="142">
        <f t="shared" si="5"/>
        <v>3500</v>
      </c>
      <c r="L87" s="143">
        <v>0.05</v>
      </c>
      <c r="M87" s="142">
        <f t="shared" si="6"/>
        <v>175</v>
      </c>
      <c r="N87" s="16" t="s">
        <v>124</v>
      </c>
    </row>
    <row r="88" customHeight="1" spans="1:14">
      <c r="A88" s="14">
        <v>82</v>
      </c>
      <c r="B88" s="15" t="s">
        <v>318</v>
      </c>
      <c r="C88" s="15" t="s">
        <v>319</v>
      </c>
      <c r="D88" s="15" t="s">
        <v>320</v>
      </c>
      <c r="E88" s="16" t="s">
        <v>83</v>
      </c>
      <c r="F88" s="140">
        <v>1</v>
      </c>
      <c r="G88" s="141">
        <v>2013.08</v>
      </c>
      <c r="H88" s="15">
        <f t="shared" si="4"/>
        <v>2013.08</v>
      </c>
      <c r="I88" s="142">
        <v>8300</v>
      </c>
      <c r="J88" s="142">
        <v>603.75</v>
      </c>
      <c r="K88" s="142">
        <f t="shared" si="5"/>
        <v>8300</v>
      </c>
      <c r="L88" s="144">
        <v>0.05</v>
      </c>
      <c r="M88" s="142">
        <f t="shared" si="6"/>
        <v>415</v>
      </c>
      <c r="N88" s="16" t="s">
        <v>124</v>
      </c>
    </row>
    <row r="89" customHeight="1" spans="1:14">
      <c r="A89" s="14">
        <v>83</v>
      </c>
      <c r="B89" s="15" t="s">
        <v>321</v>
      </c>
      <c r="C89" s="15" t="s">
        <v>322</v>
      </c>
      <c r="D89" s="15" t="s">
        <v>323</v>
      </c>
      <c r="E89" s="16" t="s">
        <v>83</v>
      </c>
      <c r="F89" s="140">
        <v>1</v>
      </c>
      <c r="G89" s="141">
        <v>2013.08</v>
      </c>
      <c r="H89" s="15">
        <f t="shared" si="4"/>
        <v>2013.08</v>
      </c>
      <c r="I89" s="142">
        <v>6800</v>
      </c>
      <c r="J89" s="142">
        <v>494.5</v>
      </c>
      <c r="K89" s="142">
        <f t="shared" si="5"/>
        <v>6800</v>
      </c>
      <c r="L89" s="143">
        <v>0.05</v>
      </c>
      <c r="M89" s="142">
        <f t="shared" si="6"/>
        <v>340</v>
      </c>
      <c r="N89" s="16" t="s">
        <v>124</v>
      </c>
    </row>
    <row r="90" customHeight="1" spans="1:14">
      <c r="A90" s="14">
        <v>84</v>
      </c>
      <c r="B90" s="15" t="s">
        <v>324</v>
      </c>
      <c r="C90" s="15" t="s">
        <v>291</v>
      </c>
      <c r="D90" s="15" t="s">
        <v>325</v>
      </c>
      <c r="E90" s="16" t="s">
        <v>83</v>
      </c>
      <c r="F90" s="140">
        <v>1</v>
      </c>
      <c r="G90" s="141">
        <v>2013.08</v>
      </c>
      <c r="H90" s="15">
        <f t="shared" si="4"/>
        <v>2013.08</v>
      </c>
      <c r="I90" s="142">
        <v>28000</v>
      </c>
      <c r="J90" s="142">
        <v>2036.25</v>
      </c>
      <c r="K90" s="142">
        <f t="shared" si="5"/>
        <v>28000</v>
      </c>
      <c r="L90" s="144">
        <v>0.05</v>
      </c>
      <c r="M90" s="142">
        <f t="shared" si="6"/>
        <v>1400</v>
      </c>
      <c r="N90" s="16" t="s">
        <v>124</v>
      </c>
    </row>
    <row r="91" customHeight="1" spans="1:14">
      <c r="A91" s="14">
        <v>85</v>
      </c>
      <c r="B91" s="15" t="s">
        <v>326</v>
      </c>
      <c r="C91" s="15" t="s">
        <v>299</v>
      </c>
      <c r="D91" s="15" t="s">
        <v>314</v>
      </c>
      <c r="E91" s="16" t="s">
        <v>83</v>
      </c>
      <c r="F91" s="140">
        <v>1</v>
      </c>
      <c r="G91" s="141">
        <v>2013.06</v>
      </c>
      <c r="H91" s="15">
        <f t="shared" si="4"/>
        <v>2013.06</v>
      </c>
      <c r="I91" s="142">
        <v>3500</v>
      </c>
      <c r="J91" s="142">
        <v>200.08</v>
      </c>
      <c r="K91" s="142">
        <f t="shared" si="5"/>
        <v>3500</v>
      </c>
      <c r="L91" s="143">
        <v>0.05</v>
      </c>
      <c r="M91" s="142">
        <f t="shared" si="6"/>
        <v>175</v>
      </c>
      <c r="N91" s="16" t="s">
        <v>124</v>
      </c>
    </row>
    <row r="92" customHeight="1" spans="1:14">
      <c r="A92" s="14">
        <v>86</v>
      </c>
      <c r="B92" s="15" t="s">
        <v>327</v>
      </c>
      <c r="C92" s="15" t="s">
        <v>328</v>
      </c>
      <c r="D92" s="15" t="s">
        <v>329</v>
      </c>
      <c r="E92" s="16" t="s">
        <v>83</v>
      </c>
      <c r="F92" s="140">
        <v>1</v>
      </c>
      <c r="G92" s="141">
        <v>2014.04</v>
      </c>
      <c r="H92" s="15">
        <f t="shared" si="4"/>
        <v>2014.04</v>
      </c>
      <c r="I92" s="142">
        <v>27500</v>
      </c>
      <c r="J92" s="142">
        <v>4400</v>
      </c>
      <c r="K92" s="142">
        <f t="shared" si="5"/>
        <v>27500</v>
      </c>
      <c r="L92" s="144">
        <v>0.05</v>
      </c>
      <c r="M92" s="142">
        <f t="shared" si="6"/>
        <v>1375</v>
      </c>
      <c r="N92" s="16" t="s">
        <v>124</v>
      </c>
    </row>
    <row r="93" customHeight="1" spans="1:14">
      <c r="A93" s="14">
        <v>87</v>
      </c>
      <c r="B93" s="15" t="s">
        <v>330</v>
      </c>
      <c r="C93" s="15" t="s">
        <v>299</v>
      </c>
      <c r="D93" s="15" t="s">
        <v>314</v>
      </c>
      <c r="E93" s="16" t="s">
        <v>83</v>
      </c>
      <c r="F93" s="140">
        <v>1</v>
      </c>
      <c r="G93" s="141">
        <v>2014.04</v>
      </c>
      <c r="H93" s="15">
        <f t="shared" si="4"/>
        <v>2014.04</v>
      </c>
      <c r="I93" s="142">
        <v>4700</v>
      </c>
      <c r="J93" s="142">
        <v>752</v>
      </c>
      <c r="K93" s="142">
        <f t="shared" si="5"/>
        <v>4700</v>
      </c>
      <c r="L93" s="143">
        <v>0.05</v>
      </c>
      <c r="M93" s="142">
        <f t="shared" si="6"/>
        <v>235</v>
      </c>
      <c r="N93" s="16" t="s">
        <v>124</v>
      </c>
    </row>
    <row r="94" customHeight="1" spans="1:14">
      <c r="A94" s="14">
        <v>88</v>
      </c>
      <c r="B94" s="15" t="s">
        <v>331</v>
      </c>
      <c r="C94" s="15" t="s">
        <v>332</v>
      </c>
      <c r="D94" s="15" t="s">
        <v>333</v>
      </c>
      <c r="E94" s="16" t="s">
        <v>83</v>
      </c>
      <c r="F94" s="140">
        <v>1</v>
      </c>
      <c r="G94" s="141">
        <v>2015.04</v>
      </c>
      <c r="H94" s="15">
        <f t="shared" si="4"/>
        <v>2015.04</v>
      </c>
      <c r="I94" s="142">
        <v>2800</v>
      </c>
      <c r="J94" s="142">
        <v>784</v>
      </c>
      <c r="K94" s="142">
        <f t="shared" si="5"/>
        <v>2800</v>
      </c>
      <c r="L94" s="144">
        <v>0.05</v>
      </c>
      <c r="M94" s="142">
        <f t="shared" si="6"/>
        <v>140</v>
      </c>
      <c r="N94" s="16" t="s">
        <v>124</v>
      </c>
    </row>
    <row r="95" customHeight="1" spans="1:14">
      <c r="A95" s="14">
        <v>89</v>
      </c>
      <c r="B95" s="15" t="s">
        <v>334</v>
      </c>
      <c r="C95" s="15" t="s">
        <v>335</v>
      </c>
      <c r="D95" s="15" t="s">
        <v>336</v>
      </c>
      <c r="E95" s="16" t="s">
        <v>83</v>
      </c>
      <c r="F95" s="140">
        <v>1</v>
      </c>
      <c r="G95" s="141">
        <v>2016.06</v>
      </c>
      <c r="H95" s="15">
        <f t="shared" si="4"/>
        <v>2016.06</v>
      </c>
      <c r="I95" s="142">
        <v>3675.22</v>
      </c>
      <c r="J95" s="142">
        <v>1622.68</v>
      </c>
      <c r="K95" s="142">
        <f t="shared" si="5"/>
        <v>3675.22</v>
      </c>
      <c r="L95" s="143">
        <v>0.05</v>
      </c>
      <c r="M95" s="142">
        <f t="shared" si="6"/>
        <v>183.761</v>
      </c>
      <c r="N95" s="16" t="s">
        <v>124</v>
      </c>
    </row>
    <row r="96" customHeight="1" spans="1:14">
      <c r="A96" s="14">
        <v>90</v>
      </c>
      <c r="B96" s="15" t="s">
        <v>337</v>
      </c>
      <c r="C96" s="15" t="s">
        <v>338</v>
      </c>
      <c r="D96" s="15" t="s">
        <v>339</v>
      </c>
      <c r="E96" s="16" t="s">
        <v>83</v>
      </c>
      <c r="F96" s="140">
        <v>1</v>
      </c>
      <c r="G96" s="141">
        <v>2001</v>
      </c>
      <c r="H96" s="15">
        <f t="shared" si="4"/>
        <v>2001</v>
      </c>
      <c r="I96" s="142">
        <v>2418</v>
      </c>
      <c r="J96" s="142" t="s">
        <v>146</v>
      </c>
      <c r="K96" s="142">
        <f t="shared" si="5"/>
        <v>2418</v>
      </c>
      <c r="L96" s="144">
        <v>0.05</v>
      </c>
      <c r="M96" s="142">
        <f t="shared" si="6"/>
        <v>120.9</v>
      </c>
      <c r="N96" s="15" t="s">
        <v>85</v>
      </c>
    </row>
    <row r="97" customHeight="1" spans="1:14">
      <c r="A97" s="14">
        <v>91</v>
      </c>
      <c r="B97" s="15" t="s">
        <v>340</v>
      </c>
      <c r="C97" s="15" t="s">
        <v>341</v>
      </c>
      <c r="D97" s="15" t="s">
        <v>342</v>
      </c>
      <c r="E97" s="16" t="s">
        <v>83</v>
      </c>
      <c r="F97" s="140">
        <v>1</v>
      </c>
      <c r="G97" s="141">
        <v>2001</v>
      </c>
      <c r="H97" s="15">
        <f t="shared" si="4"/>
        <v>2001</v>
      </c>
      <c r="I97" s="142">
        <v>4800</v>
      </c>
      <c r="J97" s="142" t="s">
        <v>146</v>
      </c>
      <c r="K97" s="142">
        <f t="shared" si="5"/>
        <v>4800</v>
      </c>
      <c r="L97" s="143">
        <v>0.05</v>
      </c>
      <c r="M97" s="142">
        <f t="shared" si="6"/>
        <v>240</v>
      </c>
      <c r="N97" s="15" t="s">
        <v>85</v>
      </c>
    </row>
    <row r="98" customHeight="1" spans="1:14">
      <c r="A98" s="14">
        <v>92</v>
      </c>
      <c r="B98" s="15" t="s">
        <v>343</v>
      </c>
      <c r="C98" s="15" t="s">
        <v>344</v>
      </c>
      <c r="D98" s="15" t="s">
        <v>345</v>
      </c>
      <c r="E98" s="16" t="s">
        <v>83</v>
      </c>
      <c r="F98" s="140">
        <v>1</v>
      </c>
      <c r="G98" s="141">
        <v>2004.08</v>
      </c>
      <c r="H98" s="15">
        <f t="shared" si="4"/>
        <v>2004.08</v>
      </c>
      <c r="I98" s="142">
        <v>12500</v>
      </c>
      <c r="J98" s="142" t="s">
        <v>146</v>
      </c>
      <c r="K98" s="142">
        <f t="shared" si="5"/>
        <v>12500</v>
      </c>
      <c r="L98" s="144">
        <v>0.05</v>
      </c>
      <c r="M98" s="142">
        <f t="shared" si="6"/>
        <v>625</v>
      </c>
      <c r="N98" s="15" t="s">
        <v>85</v>
      </c>
    </row>
    <row r="99" customHeight="1" spans="1:14">
      <c r="A99" s="14">
        <v>93</v>
      </c>
      <c r="B99" s="15" t="s">
        <v>346</v>
      </c>
      <c r="C99" s="15" t="s">
        <v>347</v>
      </c>
      <c r="D99" s="15" t="s">
        <v>348</v>
      </c>
      <c r="E99" s="16" t="s">
        <v>83</v>
      </c>
      <c r="F99" s="140">
        <v>1</v>
      </c>
      <c r="G99" s="141">
        <v>2009</v>
      </c>
      <c r="H99" s="15">
        <f t="shared" si="4"/>
        <v>2009</v>
      </c>
      <c r="I99" s="142">
        <v>14500</v>
      </c>
      <c r="J99" s="142" t="s">
        <v>146</v>
      </c>
      <c r="K99" s="142">
        <f t="shared" si="5"/>
        <v>14500</v>
      </c>
      <c r="L99" s="143">
        <v>0.05</v>
      </c>
      <c r="M99" s="142">
        <f t="shared" si="6"/>
        <v>725</v>
      </c>
      <c r="N99" s="15" t="s">
        <v>85</v>
      </c>
    </row>
    <row r="100" customHeight="1" spans="1:14">
      <c r="A100" s="14">
        <v>94</v>
      </c>
      <c r="B100" s="15" t="s">
        <v>349</v>
      </c>
      <c r="C100" s="15" t="s">
        <v>344</v>
      </c>
      <c r="D100" s="15" t="s">
        <v>350</v>
      </c>
      <c r="E100" s="16" t="s">
        <v>83</v>
      </c>
      <c r="F100" s="140">
        <v>1</v>
      </c>
      <c r="G100" s="141">
        <v>2011.06</v>
      </c>
      <c r="H100" s="15">
        <f t="shared" si="4"/>
        <v>2011.06</v>
      </c>
      <c r="I100" s="142">
        <v>9500</v>
      </c>
      <c r="J100" s="142" t="s">
        <v>146</v>
      </c>
      <c r="K100" s="142">
        <f t="shared" si="5"/>
        <v>9500</v>
      </c>
      <c r="L100" s="144">
        <v>0.05</v>
      </c>
      <c r="M100" s="142">
        <f t="shared" si="6"/>
        <v>475</v>
      </c>
      <c r="N100" s="15" t="s">
        <v>85</v>
      </c>
    </row>
    <row r="101" customHeight="1" spans="1:14">
      <c r="A101" s="14">
        <v>95</v>
      </c>
      <c r="B101" s="15" t="s">
        <v>351</v>
      </c>
      <c r="C101" s="15" t="s">
        <v>352</v>
      </c>
      <c r="D101" s="15" t="s">
        <v>353</v>
      </c>
      <c r="E101" s="16" t="s">
        <v>83</v>
      </c>
      <c r="F101" s="140">
        <v>1</v>
      </c>
      <c r="G101" s="141">
        <v>2013.05</v>
      </c>
      <c r="H101" s="15">
        <f t="shared" si="4"/>
        <v>2013.05</v>
      </c>
      <c r="I101" s="142">
        <v>12600</v>
      </c>
      <c r="J101" s="142">
        <v>614.559999999999</v>
      </c>
      <c r="K101" s="142">
        <f t="shared" si="5"/>
        <v>12600</v>
      </c>
      <c r="L101" s="143">
        <v>0.05</v>
      </c>
      <c r="M101" s="142">
        <f t="shared" si="6"/>
        <v>630</v>
      </c>
      <c r="N101" s="16" t="s">
        <v>124</v>
      </c>
    </row>
    <row r="102" customHeight="1" spans="1:14">
      <c r="A102" s="14">
        <v>96</v>
      </c>
      <c r="B102" s="15" t="s">
        <v>354</v>
      </c>
      <c r="C102" s="15" t="s">
        <v>355</v>
      </c>
      <c r="D102" s="15" t="s">
        <v>356</v>
      </c>
      <c r="E102" s="16" t="s">
        <v>83</v>
      </c>
      <c r="F102" s="140">
        <v>1</v>
      </c>
      <c r="G102" s="141">
        <v>2013.08</v>
      </c>
      <c r="H102" s="15">
        <f t="shared" si="4"/>
        <v>2013.08</v>
      </c>
      <c r="I102" s="142">
        <v>3200</v>
      </c>
      <c r="J102" s="142">
        <v>232.75</v>
      </c>
      <c r="K102" s="142">
        <f t="shared" si="5"/>
        <v>3200</v>
      </c>
      <c r="L102" s="144">
        <v>0.05</v>
      </c>
      <c r="M102" s="142">
        <f t="shared" si="6"/>
        <v>160</v>
      </c>
      <c r="N102" s="16" t="s">
        <v>124</v>
      </c>
    </row>
    <row r="103" customHeight="1" spans="1:14">
      <c r="A103" s="14">
        <v>97</v>
      </c>
      <c r="B103" s="15" t="s">
        <v>357</v>
      </c>
      <c r="C103" s="15" t="s">
        <v>355</v>
      </c>
      <c r="D103" s="15" t="s">
        <v>356</v>
      </c>
      <c r="E103" s="16" t="s">
        <v>83</v>
      </c>
      <c r="F103" s="140">
        <v>1</v>
      </c>
      <c r="G103" s="141">
        <v>2013.08</v>
      </c>
      <c r="H103" s="15">
        <f t="shared" si="4"/>
        <v>2013.08</v>
      </c>
      <c r="I103" s="142">
        <v>3200</v>
      </c>
      <c r="J103" s="142">
        <v>232.75</v>
      </c>
      <c r="K103" s="142">
        <f t="shared" si="5"/>
        <v>3200</v>
      </c>
      <c r="L103" s="143">
        <v>0.05</v>
      </c>
      <c r="M103" s="142">
        <f t="shared" si="6"/>
        <v>160</v>
      </c>
      <c r="N103" s="16" t="s">
        <v>124</v>
      </c>
    </row>
    <row r="104" customHeight="1" spans="1:14">
      <c r="A104" s="14">
        <v>98</v>
      </c>
      <c r="B104" s="15" t="s">
        <v>358</v>
      </c>
      <c r="C104" s="15" t="s">
        <v>355</v>
      </c>
      <c r="D104" s="15" t="s">
        <v>356</v>
      </c>
      <c r="E104" s="16" t="s">
        <v>83</v>
      </c>
      <c r="F104" s="140">
        <v>1</v>
      </c>
      <c r="G104" s="141">
        <v>2013.08</v>
      </c>
      <c r="H104" s="15">
        <f t="shared" si="4"/>
        <v>2013.08</v>
      </c>
      <c r="I104" s="142">
        <v>3200</v>
      </c>
      <c r="J104" s="142">
        <v>232.75</v>
      </c>
      <c r="K104" s="142">
        <f t="shared" si="5"/>
        <v>3200</v>
      </c>
      <c r="L104" s="144">
        <v>0.05</v>
      </c>
      <c r="M104" s="142">
        <f t="shared" si="6"/>
        <v>160</v>
      </c>
      <c r="N104" s="16" t="s">
        <v>124</v>
      </c>
    </row>
    <row r="105" customHeight="1" spans="1:14">
      <c r="A105" s="14">
        <v>99</v>
      </c>
      <c r="B105" s="15" t="s">
        <v>359</v>
      </c>
      <c r="C105" s="15" t="s">
        <v>360</v>
      </c>
      <c r="D105" s="15" t="s">
        <v>361</v>
      </c>
      <c r="E105" s="16" t="s">
        <v>83</v>
      </c>
      <c r="F105" s="140">
        <v>1</v>
      </c>
      <c r="G105" s="141">
        <v>2013.08</v>
      </c>
      <c r="H105" s="15">
        <f t="shared" si="4"/>
        <v>2013.08</v>
      </c>
      <c r="I105" s="142">
        <v>2800</v>
      </c>
      <c r="J105" s="142">
        <v>203.75</v>
      </c>
      <c r="K105" s="142">
        <f t="shared" si="5"/>
        <v>2800</v>
      </c>
      <c r="L105" s="143">
        <v>0.05</v>
      </c>
      <c r="M105" s="142">
        <f t="shared" si="6"/>
        <v>140</v>
      </c>
      <c r="N105" s="16" t="s">
        <v>124</v>
      </c>
    </row>
    <row r="106" customHeight="1" spans="1:14">
      <c r="A106" s="14">
        <v>100</v>
      </c>
      <c r="B106" s="15" t="s">
        <v>362</v>
      </c>
      <c r="C106" s="15" t="s">
        <v>363</v>
      </c>
      <c r="D106" s="15" t="s">
        <v>364</v>
      </c>
      <c r="E106" s="16" t="s">
        <v>83</v>
      </c>
      <c r="F106" s="140">
        <v>1</v>
      </c>
      <c r="G106" s="141">
        <v>2013.08</v>
      </c>
      <c r="H106" s="15">
        <f t="shared" si="4"/>
        <v>2013.08</v>
      </c>
      <c r="I106" s="142">
        <v>13500</v>
      </c>
      <c r="J106" s="142">
        <v>981.75</v>
      </c>
      <c r="K106" s="142">
        <f t="shared" si="5"/>
        <v>13500</v>
      </c>
      <c r="L106" s="144">
        <v>0.05</v>
      </c>
      <c r="M106" s="142">
        <f t="shared" si="6"/>
        <v>675</v>
      </c>
      <c r="N106" s="16" t="s">
        <v>124</v>
      </c>
    </row>
    <row r="107" customHeight="1" spans="1:14">
      <c r="A107" s="14">
        <v>101</v>
      </c>
      <c r="B107" s="15" t="s">
        <v>365</v>
      </c>
      <c r="C107" s="15" t="s">
        <v>363</v>
      </c>
      <c r="D107" s="15" t="s">
        <v>364</v>
      </c>
      <c r="E107" s="16" t="s">
        <v>83</v>
      </c>
      <c r="F107" s="140">
        <v>1</v>
      </c>
      <c r="G107" s="141">
        <v>2013.08</v>
      </c>
      <c r="H107" s="15">
        <f t="shared" si="4"/>
        <v>2013.08</v>
      </c>
      <c r="I107" s="142">
        <v>13500</v>
      </c>
      <c r="J107" s="142">
        <v>981.75</v>
      </c>
      <c r="K107" s="142">
        <f t="shared" si="5"/>
        <v>13500</v>
      </c>
      <c r="L107" s="143">
        <v>0.05</v>
      </c>
      <c r="M107" s="142">
        <f t="shared" si="6"/>
        <v>675</v>
      </c>
      <c r="N107" s="16" t="s">
        <v>124</v>
      </c>
    </row>
    <row r="108" customHeight="1" spans="1:14">
      <c r="A108" s="14">
        <v>102</v>
      </c>
      <c r="B108" s="15" t="s">
        <v>366</v>
      </c>
      <c r="C108" s="15" t="s">
        <v>363</v>
      </c>
      <c r="D108" s="15" t="s">
        <v>364</v>
      </c>
      <c r="E108" s="16" t="s">
        <v>83</v>
      </c>
      <c r="F108" s="140">
        <v>1</v>
      </c>
      <c r="G108" s="141">
        <v>2013.08</v>
      </c>
      <c r="H108" s="15">
        <f t="shared" si="4"/>
        <v>2013.08</v>
      </c>
      <c r="I108" s="142">
        <v>13500</v>
      </c>
      <c r="J108" s="142">
        <v>981.75</v>
      </c>
      <c r="K108" s="142">
        <f t="shared" si="5"/>
        <v>13500</v>
      </c>
      <c r="L108" s="144">
        <v>0.05</v>
      </c>
      <c r="M108" s="142">
        <f t="shared" si="6"/>
        <v>675</v>
      </c>
      <c r="N108" s="16" t="s">
        <v>124</v>
      </c>
    </row>
    <row r="109" customHeight="1" spans="1:14">
      <c r="A109" s="14">
        <v>103</v>
      </c>
      <c r="B109" s="15" t="s">
        <v>367</v>
      </c>
      <c r="C109" s="15" t="s">
        <v>363</v>
      </c>
      <c r="D109" s="15" t="s">
        <v>364</v>
      </c>
      <c r="E109" s="16" t="s">
        <v>83</v>
      </c>
      <c r="F109" s="140">
        <v>1</v>
      </c>
      <c r="G109" s="141">
        <v>2013.08</v>
      </c>
      <c r="H109" s="15">
        <f t="shared" si="4"/>
        <v>2013.08</v>
      </c>
      <c r="I109" s="142">
        <v>13500</v>
      </c>
      <c r="J109" s="142">
        <v>981.75</v>
      </c>
      <c r="K109" s="142">
        <f t="shared" si="5"/>
        <v>13500</v>
      </c>
      <c r="L109" s="143">
        <v>0.05</v>
      </c>
      <c r="M109" s="142">
        <f t="shared" si="6"/>
        <v>675</v>
      </c>
      <c r="N109" s="16" t="s">
        <v>124</v>
      </c>
    </row>
    <row r="110" customHeight="1" spans="1:14">
      <c r="A110" s="14">
        <v>104</v>
      </c>
      <c r="B110" s="15" t="s">
        <v>368</v>
      </c>
      <c r="C110" s="15" t="s">
        <v>360</v>
      </c>
      <c r="D110" s="15" t="s">
        <v>361</v>
      </c>
      <c r="E110" s="16" t="s">
        <v>83</v>
      </c>
      <c r="F110" s="140">
        <v>1</v>
      </c>
      <c r="G110" s="141">
        <v>2013.06</v>
      </c>
      <c r="H110" s="15">
        <f t="shared" si="4"/>
        <v>2013.06</v>
      </c>
      <c r="I110" s="142">
        <v>1800</v>
      </c>
      <c r="J110" s="142">
        <v>102.93</v>
      </c>
      <c r="K110" s="142">
        <f t="shared" si="5"/>
        <v>1800</v>
      </c>
      <c r="L110" s="144">
        <v>0.05</v>
      </c>
      <c r="M110" s="142">
        <f t="shared" si="6"/>
        <v>90</v>
      </c>
      <c r="N110" s="16" t="s">
        <v>124</v>
      </c>
    </row>
    <row r="111" customHeight="1" spans="1:14">
      <c r="A111" s="14">
        <v>105</v>
      </c>
      <c r="B111" s="15" t="s">
        <v>369</v>
      </c>
      <c r="C111" s="15" t="s">
        <v>355</v>
      </c>
      <c r="D111" s="15" t="s">
        <v>356</v>
      </c>
      <c r="E111" s="16" t="s">
        <v>83</v>
      </c>
      <c r="F111" s="140">
        <v>1</v>
      </c>
      <c r="G111" s="141">
        <v>2013.06</v>
      </c>
      <c r="H111" s="15">
        <f t="shared" si="4"/>
        <v>2013.06</v>
      </c>
      <c r="I111" s="142">
        <v>2600</v>
      </c>
      <c r="J111" s="142">
        <v>148.62</v>
      </c>
      <c r="K111" s="142">
        <f t="shared" si="5"/>
        <v>2600</v>
      </c>
      <c r="L111" s="143">
        <v>0.05</v>
      </c>
      <c r="M111" s="142">
        <f t="shared" si="6"/>
        <v>130</v>
      </c>
      <c r="N111" s="16" t="s">
        <v>124</v>
      </c>
    </row>
    <row r="112" customHeight="1" spans="1:14">
      <c r="A112" s="14">
        <v>106</v>
      </c>
      <c r="B112" s="15" t="s">
        <v>370</v>
      </c>
      <c r="C112" s="15" t="s">
        <v>371</v>
      </c>
      <c r="D112" s="15" t="s">
        <v>372</v>
      </c>
      <c r="E112" s="16" t="s">
        <v>83</v>
      </c>
      <c r="F112" s="140">
        <v>1</v>
      </c>
      <c r="G112" s="141">
        <v>2014.04</v>
      </c>
      <c r="H112" s="15">
        <f t="shared" si="4"/>
        <v>2014.04</v>
      </c>
      <c r="I112" s="142">
        <v>3400</v>
      </c>
      <c r="J112" s="142">
        <v>544</v>
      </c>
      <c r="K112" s="142">
        <f t="shared" si="5"/>
        <v>3400</v>
      </c>
      <c r="L112" s="144">
        <v>0.05</v>
      </c>
      <c r="M112" s="142">
        <f t="shared" si="6"/>
        <v>170</v>
      </c>
      <c r="N112" s="16" t="s">
        <v>124</v>
      </c>
    </row>
    <row r="113" customHeight="1" spans="1:14">
      <c r="A113" s="14">
        <v>107</v>
      </c>
      <c r="B113" s="15" t="s">
        <v>373</v>
      </c>
      <c r="C113" s="15" t="s">
        <v>344</v>
      </c>
      <c r="D113" s="15" t="s">
        <v>374</v>
      </c>
      <c r="E113" s="16" t="s">
        <v>83</v>
      </c>
      <c r="F113" s="140">
        <v>1</v>
      </c>
      <c r="G113" s="141">
        <v>2014.04</v>
      </c>
      <c r="H113" s="15">
        <f t="shared" si="4"/>
        <v>2014.04</v>
      </c>
      <c r="I113" s="142">
        <v>7500</v>
      </c>
      <c r="J113" s="142">
        <v>1200</v>
      </c>
      <c r="K113" s="142">
        <f t="shared" si="5"/>
        <v>7500</v>
      </c>
      <c r="L113" s="143">
        <v>0.05</v>
      </c>
      <c r="M113" s="142">
        <f t="shared" si="6"/>
        <v>375</v>
      </c>
      <c r="N113" s="16" t="s">
        <v>124</v>
      </c>
    </row>
    <row r="114" customHeight="1" spans="1:14">
      <c r="A114" s="14">
        <v>108</v>
      </c>
      <c r="B114" s="15" t="s">
        <v>375</v>
      </c>
      <c r="C114" s="15" t="s">
        <v>344</v>
      </c>
      <c r="D114" s="15" t="s">
        <v>376</v>
      </c>
      <c r="E114" s="16" t="s">
        <v>83</v>
      </c>
      <c r="F114" s="140">
        <v>1</v>
      </c>
      <c r="G114" s="141">
        <v>2014.01</v>
      </c>
      <c r="H114" s="15">
        <f t="shared" si="4"/>
        <v>2014.01</v>
      </c>
      <c r="I114" s="142">
        <v>11000</v>
      </c>
      <c r="J114" s="142">
        <v>2169.67</v>
      </c>
      <c r="K114" s="142">
        <f t="shared" si="5"/>
        <v>11000</v>
      </c>
      <c r="L114" s="144">
        <v>0.05</v>
      </c>
      <c r="M114" s="142">
        <f t="shared" si="6"/>
        <v>550</v>
      </c>
      <c r="N114" s="16" t="s">
        <v>124</v>
      </c>
    </row>
    <row r="115" customHeight="1" spans="1:14">
      <c r="A115" s="14">
        <v>109</v>
      </c>
      <c r="B115" s="15" t="s">
        <v>377</v>
      </c>
      <c r="C115" s="15" t="s">
        <v>344</v>
      </c>
      <c r="D115" s="15" t="s">
        <v>378</v>
      </c>
      <c r="E115" s="16" t="s">
        <v>83</v>
      </c>
      <c r="F115" s="140">
        <v>1</v>
      </c>
      <c r="G115" s="141">
        <v>2015.04</v>
      </c>
      <c r="H115" s="15">
        <f t="shared" si="4"/>
        <v>2015.04</v>
      </c>
      <c r="I115" s="142">
        <v>11200</v>
      </c>
      <c r="J115" s="142">
        <v>3136</v>
      </c>
      <c r="K115" s="142">
        <f t="shared" si="5"/>
        <v>11200</v>
      </c>
      <c r="L115" s="143">
        <v>0.05</v>
      </c>
      <c r="M115" s="142">
        <f t="shared" si="6"/>
        <v>560</v>
      </c>
      <c r="N115" s="16" t="s">
        <v>124</v>
      </c>
    </row>
    <row r="116" customHeight="1" spans="1:14">
      <c r="A116" s="14">
        <v>110</v>
      </c>
      <c r="B116" s="15" t="s">
        <v>379</v>
      </c>
      <c r="C116" s="15" t="s">
        <v>347</v>
      </c>
      <c r="D116" s="15" t="s">
        <v>380</v>
      </c>
      <c r="E116" s="16" t="s">
        <v>83</v>
      </c>
      <c r="F116" s="140">
        <v>1</v>
      </c>
      <c r="G116" s="141">
        <v>2016.07</v>
      </c>
      <c r="H116" s="15">
        <f t="shared" si="4"/>
        <v>2016.07</v>
      </c>
      <c r="I116" s="142">
        <v>11538.46</v>
      </c>
      <c r="J116" s="142">
        <v>4961.65</v>
      </c>
      <c r="K116" s="142">
        <f t="shared" si="5"/>
        <v>11538.46</v>
      </c>
      <c r="L116" s="144">
        <v>0.05</v>
      </c>
      <c r="M116" s="142">
        <f t="shared" si="6"/>
        <v>576.923</v>
      </c>
      <c r="N116" s="16" t="s">
        <v>124</v>
      </c>
    </row>
    <row r="117" customHeight="1" spans="1:14">
      <c r="A117" s="14">
        <v>111</v>
      </c>
      <c r="B117" s="15" t="s">
        <v>381</v>
      </c>
      <c r="C117" s="15" t="s">
        <v>382</v>
      </c>
      <c r="D117" s="15" t="s">
        <v>383</v>
      </c>
      <c r="E117" s="16" t="s">
        <v>83</v>
      </c>
      <c r="F117" s="140">
        <v>1</v>
      </c>
      <c r="G117" s="141">
        <v>2002</v>
      </c>
      <c r="H117" s="15">
        <f t="shared" si="4"/>
        <v>2002</v>
      </c>
      <c r="I117" s="142">
        <v>4300</v>
      </c>
      <c r="J117" s="142" t="s">
        <v>146</v>
      </c>
      <c r="K117" s="142">
        <f t="shared" si="5"/>
        <v>4300</v>
      </c>
      <c r="L117" s="143">
        <v>0.05</v>
      </c>
      <c r="M117" s="142">
        <f t="shared" si="6"/>
        <v>215</v>
      </c>
      <c r="N117" s="15" t="s">
        <v>85</v>
      </c>
    </row>
    <row r="118" customHeight="1" spans="1:14">
      <c r="A118" s="14">
        <v>112</v>
      </c>
      <c r="B118" s="15" t="s">
        <v>384</v>
      </c>
      <c r="C118" s="15" t="s">
        <v>385</v>
      </c>
      <c r="D118" s="15" t="s">
        <v>386</v>
      </c>
      <c r="E118" s="16" t="s">
        <v>83</v>
      </c>
      <c r="F118" s="140">
        <v>1</v>
      </c>
      <c r="G118" s="141">
        <v>2009</v>
      </c>
      <c r="H118" s="15">
        <f t="shared" si="4"/>
        <v>2009</v>
      </c>
      <c r="I118" s="142">
        <v>650</v>
      </c>
      <c r="J118" s="142" t="s">
        <v>146</v>
      </c>
      <c r="K118" s="142">
        <f t="shared" si="5"/>
        <v>650</v>
      </c>
      <c r="L118" s="144">
        <v>0.05</v>
      </c>
      <c r="M118" s="142">
        <f t="shared" si="6"/>
        <v>32.5</v>
      </c>
      <c r="N118" s="15" t="s">
        <v>85</v>
      </c>
    </row>
    <row r="119" customHeight="1" spans="1:14">
      <c r="A119" s="14">
        <v>113</v>
      </c>
      <c r="B119" s="15" t="s">
        <v>387</v>
      </c>
      <c r="C119" s="15" t="s">
        <v>385</v>
      </c>
      <c r="D119" s="15" t="s">
        <v>386</v>
      </c>
      <c r="E119" s="16" t="s">
        <v>83</v>
      </c>
      <c r="F119" s="140">
        <v>1</v>
      </c>
      <c r="G119" s="141">
        <v>2009</v>
      </c>
      <c r="H119" s="15">
        <f t="shared" si="4"/>
        <v>2009</v>
      </c>
      <c r="I119" s="142">
        <v>650</v>
      </c>
      <c r="J119" s="142" t="s">
        <v>146</v>
      </c>
      <c r="K119" s="142">
        <f t="shared" si="5"/>
        <v>650</v>
      </c>
      <c r="L119" s="143">
        <v>0.05</v>
      </c>
      <c r="M119" s="142">
        <f t="shared" si="6"/>
        <v>32.5</v>
      </c>
      <c r="N119" s="15" t="s">
        <v>85</v>
      </c>
    </row>
    <row r="120" customHeight="1" spans="1:14">
      <c r="A120" s="14">
        <v>114</v>
      </c>
      <c r="B120" s="15" t="s">
        <v>388</v>
      </c>
      <c r="C120" s="15" t="s">
        <v>385</v>
      </c>
      <c r="D120" s="15" t="s">
        <v>386</v>
      </c>
      <c r="E120" s="16" t="s">
        <v>83</v>
      </c>
      <c r="F120" s="140">
        <v>1</v>
      </c>
      <c r="G120" s="141">
        <v>2009</v>
      </c>
      <c r="H120" s="15">
        <f t="shared" si="4"/>
        <v>2009</v>
      </c>
      <c r="I120" s="142">
        <v>650</v>
      </c>
      <c r="J120" s="142" t="s">
        <v>146</v>
      </c>
      <c r="K120" s="142">
        <f t="shared" si="5"/>
        <v>650</v>
      </c>
      <c r="L120" s="144">
        <v>0.05</v>
      </c>
      <c r="M120" s="142">
        <f t="shared" si="6"/>
        <v>32.5</v>
      </c>
      <c r="N120" s="15" t="s">
        <v>85</v>
      </c>
    </row>
    <row r="121" customHeight="1" spans="1:14">
      <c r="A121" s="14">
        <v>115</v>
      </c>
      <c r="B121" s="15" t="s">
        <v>389</v>
      </c>
      <c r="C121" s="15" t="s">
        <v>385</v>
      </c>
      <c r="D121" s="15" t="s">
        <v>386</v>
      </c>
      <c r="E121" s="16" t="s">
        <v>83</v>
      </c>
      <c r="F121" s="140">
        <v>1</v>
      </c>
      <c r="G121" s="141">
        <v>2009</v>
      </c>
      <c r="H121" s="15">
        <f t="shared" si="4"/>
        <v>2009</v>
      </c>
      <c r="I121" s="142">
        <v>650</v>
      </c>
      <c r="J121" s="142" t="s">
        <v>146</v>
      </c>
      <c r="K121" s="142">
        <f t="shared" si="5"/>
        <v>650</v>
      </c>
      <c r="L121" s="143">
        <v>0.05</v>
      </c>
      <c r="M121" s="142">
        <f t="shared" si="6"/>
        <v>32.5</v>
      </c>
      <c r="N121" s="15" t="s">
        <v>85</v>
      </c>
    </row>
    <row r="122" customHeight="1" spans="1:14">
      <c r="A122" s="14">
        <v>116</v>
      </c>
      <c r="B122" s="15" t="s">
        <v>390</v>
      </c>
      <c r="C122" s="15" t="s">
        <v>391</v>
      </c>
      <c r="D122" s="15" t="s">
        <v>392</v>
      </c>
      <c r="E122" s="16" t="s">
        <v>83</v>
      </c>
      <c r="F122" s="140">
        <v>1</v>
      </c>
      <c r="G122" s="141">
        <v>2011.06</v>
      </c>
      <c r="H122" s="15">
        <f t="shared" si="4"/>
        <v>2011.06</v>
      </c>
      <c r="I122" s="142">
        <v>1800</v>
      </c>
      <c r="J122" s="142" t="s">
        <v>146</v>
      </c>
      <c r="K122" s="142">
        <f t="shared" si="5"/>
        <v>1800</v>
      </c>
      <c r="L122" s="144">
        <v>0.05</v>
      </c>
      <c r="M122" s="142">
        <f t="shared" si="6"/>
        <v>90</v>
      </c>
      <c r="N122" s="15" t="s">
        <v>85</v>
      </c>
    </row>
    <row r="123" customHeight="1" spans="1:14">
      <c r="A123" s="14">
        <v>117</v>
      </c>
      <c r="B123" s="15" t="s">
        <v>393</v>
      </c>
      <c r="C123" s="15" t="s">
        <v>394</v>
      </c>
      <c r="D123" s="15" t="s">
        <v>395</v>
      </c>
      <c r="E123" s="16" t="s">
        <v>83</v>
      </c>
      <c r="F123" s="140">
        <v>1</v>
      </c>
      <c r="G123" s="141">
        <v>2011.06</v>
      </c>
      <c r="H123" s="15">
        <f t="shared" si="4"/>
        <v>2011.06</v>
      </c>
      <c r="I123" s="142">
        <v>1600</v>
      </c>
      <c r="J123" s="142" t="s">
        <v>146</v>
      </c>
      <c r="K123" s="142">
        <f t="shared" si="5"/>
        <v>1600</v>
      </c>
      <c r="L123" s="143">
        <v>0.05</v>
      </c>
      <c r="M123" s="142">
        <f t="shared" si="6"/>
        <v>80</v>
      </c>
      <c r="N123" s="15" t="s">
        <v>85</v>
      </c>
    </row>
    <row r="124" customHeight="1" spans="1:14">
      <c r="A124" s="14">
        <v>118</v>
      </c>
      <c r="B124" s="15" t="s">
        <v>396</v>
      </c>
      <c r="C124" s="15" t="s">
        <v>397</v>
      </c>
      <c r="D124" s="15" t="s">
        <v>398</v>
      </c>
      <c r="E124" s="16" t="s">
        <v>83</v>
      </c>
      <c r="F124" s="140">
        <v>1</v>
      </c>
      <c r="G124" s="141">
        <v>2013.05</v>
      </c>
      <c r="H124" s="15">
        <f t="shared" si="4"/>
        <v>2013.05</v>
      </c>
      <c r="I124" s="142">
        <v>2300</v>
      </c>
      <c r="J124" s="142">
        <v>112.17</v>
      </c>
      <c r="K124" s="142">
        <f t="shared" si="5"/>
        <v>2300</v>
      </c>
      <c r="L124" s="144">
        <v>0.05</v>
      </c>
      <c r="M124" s="142">
        <f t="shared" si="6"/>
        <v>115</v>
      </c>
      <c r="N124" s="16" t="s">
        <v>124</v>
      </c>
    </row>
    <row r="125" customHeight="1" spans="1:14">
      <c r="A125" s="14">
        <v>119</v>
      </c>
      <c r="B125" s="15" t="s">
        <v>399</v>
      </c>
      <c r="C125" s="15" t="s">
        <v>400</v>
      </c>
      <c r="D125" s="15" t="s">
        <v>401</v>
      </c>
      <c r="E125" s="16" t="s">
        <v>83</v>
      </c>
      <c r="F125" s="140">
        <v>1</v>
      </c>
      <c r="G125" s="141">
        <v>2013.08</v>
      </c>
      <c r="H125" s="15">
        <f t="shared" si="4"/>
        <v>2013.08</v>
      </c>
      <c r="I125" s="142">
        <v>4200</v>
      </c>
      <c r="J125" s="142">
        <v>305.5</v>
      </c>
      <c r="K125" s="142">
        <f t="shared" si="5"/>
        <v>4200</v>
      </c>
      <c r="L125" s="143">
        <v>0.05</v>
      </c>
      <c r="M125" s="142">
        <f t="shared" si="6"/>
        <v>210</v>
      </c>
      <c r="N125" s="16" t="s">
        <v>124</v>
      </c>
    </row>
    <row r="126" customHeight="1" spans="1:14">
      <c r="A126" s="14">
        <v>120</v>
      </c>
      <c r="B126" s="15" t="s">
        <v>402</v>
      </c>
      <c r="C126" s="15" t="s">
        <v>400</v>
      </c>
      <c r="D126" s="15" t="s">
        <v>401</v>
      </c>
      <c r="E126" s="16" t="s">
        <v>83</v>
      </c>
      <c r="F126" s="140">
        <v>1</v>
      </c>
      <c r="G126" s="141">
        <v>2013.08</v>
      </c>
      <c r="H126" s="15">
        <f t="shared" si="4"/>
        <v>2013.08</v>
      </c>
      <c r="I126" s="142">
        <v>4200</v>
      </c>
      <c r="J126" s="142">
        <v>305.5</v>
      </c>
      <c r="K126" s="142">
        <f t="shared" si="5"/>
        <v>4200</v>
      </c>
      <c r="L126" s="144">
        <v>0.05</v>
      </c>
      <c r="M126" s="142">
        <f t="shared" si="6"/>
        <v>210</v>
      </c>
      <c r="N126" s="16" t="s">
        <v>124</v>
      </c>
    </row>
    <row r="127" customHeight="1" spans="1:14">
      <c r="A127" s="14">
        <v>121</v>
      </c>
      <c r="B127" s="15" t="s">
        <v>403</v>
      </c>
      <c r="C127" s="15" t="s">
        <v>400</v>
      </c>
      <c r="D127" s="15" t="s">
        <v>401</v>
      </c>
      <c r="E127" s="16" t="s">
        <v>83</v>
      </c>
      <c r="F127" s="140">
        <v>1</v>
      </c>
      <c r="G127" s="141">
        <v>2013.08</v>
      </c>
      <c r="H127" s="15">
        <f t="shared" si="4"/>
        <v>2013.08</v>
      </c>
      <c r="I127" s="142">
        <v>4200</v>
      </c>
      <c r="J127" s="142">
        <v>305.5</v>
      </c>
      <c r="K127" s="142">
        <f t="shared" si="5"/>
        <v>4200</v>
      </c>
      <c r="L127" s="143">
        <v>0.05</v>
      </c>
      <c r="M127" s="142">
        <f t="shared" si="6"/>
        <v>210</v>
      </c>
      <c r="N127" s="16" t="s">
        <v>124</v>
      </c>
    </row>
    <row r="128" customHeight="1" spans="1:14">
      <c r="A128" s="14">
        <v>122</v>
      </c>
      <c r="B128" s="15" t="s">
        <v>404</v>
      </c>
      <c r="C128" s="15" t="s">
        <v>405</v>
      </c>
      <c r="D128" s="15" t="s">
        <v>406</v>
      </c>
      <c r="E128" s="16" t="s">
        <v>83</v>
      </c>
      <c r="F128" s="140">
        <v>1</v>
      </c>
      <c r="G128" s="141">
        <v>2013.08</v>
      </c>
      <c r="H128" s="15">
        <f t="shared" si="4"/>
        <v>2013.08</v>
      </c>
      <c r="I128" s="142">
        <v>2500</v>
      </c>
      <c r="J128" s="142">
        <v>181.75</v>
      </c>
      <c r="K128" s="142">
        <f t="shared" si="5"/>
        <v>2500</v>
      </c>
      <c r="L128" s="144">
        <v>0.05</v>
      </c>
      <c r="M128" s="142">
        <f t="shared" si="6"/>
        <v>125</v>
      </c>
      <c r="N128" s="16" t="s">
        <v>124</v>
      </c>
    </row>
    <row r="129" customHeight="1" spans="1:14">
      <c r="A129" s="14">
        <v>123</v>
      </c>
      <c r="B129" s="15" t="s">
        <v>407</v>
      </c>
      <c r="C129" s="15" t="s">
        <v>405</v>
      </c>
      <c r="D129" s="15" t="s">
        <v>406</v>
      </c>
      <c r="E129" s="16" t="s">
        <v>83</v>
      </c>
      <c r="F129" s="140">
        <v>1</v>
      </c>
      <c r="G129" s="141">
        <v>2013.08</v>
      </c>
      <c r="H129" s="15">
        <f t="shared" si="4"/>
        <v>2013.08</v>
      </c>
      <c r="I129" s="142">
        <v>2500</v>
      </c>
      <c r="J129" s="142">
        <v>181.75</v>
      </c>
      <c r="K129" s="142">
        <f t="shared" si="5"/>
        <v>2500</v>
      </c>
      <c r="L129" s="143">
        <v>0.05</v>
      </c>
      <c r="M129" s="142">
        <f t="shared" si="6"/>
        <v>125</v>
      </c>
      <c r="N129" s="16" t="s">
        <v>124</v>
      </c>
    </row>
    <row r="130" customHeight="1" spans="1:14">
      <c r="A130" s="14">
        <v>124</v>
      </c>
      <c r="B130" s="15" t="s">
        <v>408</v>
      </c>
      <c r="C130" s="15" t="s">
        <v>405</v>
      </c>
      <c r="D130" s="15" t="s">
        <v>406</v>
      </c>
      <c r="E130" s="16" t="s">
        <v>83</v>
      </c>
      <c r="F130" s="140">
        <v>1</v>
      </c>
      <c r="G130" s="141">
        <v>2013.08</v>
      </c>
      <c r="H130" s="15">
        <f t="shared" si="4"/>
        <v>2013.08</v>
      </c>
      <c r="I130" s="142">
        <v>2500</v>
      </c>
      <c r="J130" s="142">
        <v>181.75</v>
      </c>
      <c r="K130" s="142">
        <f t="shared" si="5"/>
        <v>2500</v>
      </c>
      <c r="L130" s="144">
        <v>0.05</v>
      </c>
      <c r="M130" s="142">
        <f t="shared" si="6"/>
        <v>125</v>
      </c>
      <c r="N130" s="16" t="s">
        <v>124</v>
      </c>
    </row>
    <row r="131" customHeight="1" spans="1:14">
      <c r="A131" s="14">
        <v>125</v>
      </c>
      <c r="B131" s="15" t="s">
        <v>409</v>
      </c>
      <c r="C131" s="15" t="s">
        <v>385</v>
      </c>
      <c r="D131" s="15" t="s">
        <v>401</v>
      </c>
      <c r="E131" s="16" t="s">
        <v>83</v>
      </c>
      <c r="F131" s="140">
        <v>1</v>
      </c>
      <c r="G131" s="141">
        <v>2013.06</v>
      </c>
      <c r="H131" s="15">
        <f t="shared" si="4"/>
        <v>2013.06</v>
      </c>
      <c r="I131" s="142">
        <v>2300</v>
      </c>
      <c r="J131" s="142">
        <v>131.54</v>
      </c>
      <c r="K131" s="142">
        <f t="shared" si="5"/>
        <v>2300</v>
      </c>
      <c r="L131" s="143">
        <v>0.05</v>
      </c>
      <c r="M131" s="142">
        <f t="shared" si="6"/>
        <v>115</v>
      </c>
      <c r="N131" s="16" t="s">
        <v>124</v>
      </c>
    </row>
    <row r="132" customHeight="1" spans="1:14">
      <c r="A132" s="14">
        <v>126</v>
      </c>
      <c r="B132" s="15" t="s">
        <v>410</v>
      </c>
      <c r="C132" s="15" t="s">
        <v>411</v>
      </c>
      <c r="D132" s="15" t="s">
        <v>412</v>
      </c>
      <c r="E132" s="16" t="s">
        <v>83</v>
      </c>
      <c r="F132" s="140">
        <v>1</v>
      </c>
      <c r="G132" s="141">
        <v>2014.04</v>
      </c>
      <c r="H132" s="15">
        <f t="shared" si="4"/>
        <v>2014.04</v>
      </c>
      <c r="I132" s="142">
        <v>4100</v>
      </c>
      <c r="J132" s="142">
        <v>656</v>
      </c>
      <c r="K132" s="142">
        <f t="shared" si="5"/>
        <v>4100</v>
      </c>
      <c r="L132" s="144">
        <v>0.05</v>
      </c>
      <c r="M132" s="142">
        <f t="shared" si="6"/>
        <v>205</v>
      </c>
      <c r="N132" s="16" t="s">
        <v>124</v>
      </c>
    </row>
    <row r="133" customHeight="1" spans="1:14">
      <c r="A133" s="14">
        <v>127</v>
      </c>
      <c r="B133" s="15" t="s">
        <v>413</v>
      </c>
      <c r="C133" s="15" t="s">
        <v>414</v>
      </c>
      <c r="D133" s="15" t="s">
        <v>415</v>
      </c>
      <c r="E133" s="16" t="s">
        <v>83</v>
      </c>
      <c r="F133" s="140">
        <v>1</v>
      </c>
      <c r="G133" s="141">
        <v>2016.06</v>
      </c>
      <c r="H133" s="15">
        <f t="shared" si="4"/>
        <v>2016.06</v>
      </c>
      <c r="I133" s="142">
        <v>1623.93</v>
      </c>
      <c r="J133" s="142">
        <v>717.08</v>
      </c>
      <c r="K133" s="142">
        <f t="shared" si="5"/>
        <v>1623.93</v>
      </c>
      <c r="L133" s="143">
        <v>0.05</v>
      </c>
      <c r="M133" s="142">
        <f t="shared" si="6"/>
        <v>81.1965</v>
      </c>
      <c r="N133" s="16" t="s">
        <v>124</v>
      </c>
    </row>
    <row r="134" customHeight="1" spans="1:14">
      <c r="A134" s="14">
        <v>128</v>
      </c>
      <c r="B134" s="15" t="s">
        <v>416</v>
      </c>
      <c r="C134" s="15" t="s">
        <v>417</v>
      </c>
      <c r="D134" s="15" t="s">
        <v>418</v>
      </c>
      <c r="E134" s="16" t="s">
        <v>83</v>
      </c>
      <c r="F134" s="140">
        <v>1</v>
      </c>
      <c r="G134" s="141">
        <v>2001</v>
      </c>
      <c r="H134" s="15">
        <f t="shared" si="4"/>
        <v>2001</v>
      </c>
      <c r="I134" s="142">
        <v>6033</v>
      </c>
      <c r="J134" s="142" t="s">
        <v>146</v>
      </c>
      <c r="K134" s="142">
        <f t="shared" si="5"/>
        <v>6033</v>
      </c>
      <c r="L134" s="144">
        <v>0.05</v>
      </c>
      <c r="M134" s="142">
        <f t="shared" si="6"/>
        <v>301.65</v>
      </c>
      <c r="N134" s="15" t="s">
        <v>85</v>
      </c>
    </row>
    <row r="135" customHeight="1" spans="1:14">
      <c r="A135" s="14">
        <v>129</v>
      </c>
      <c r="B135" s="15" t="s">
        <v>419</v>
      </c>
      <c r="C135" s="15" t="s">
        <v>420</v>
      </c>
      <c r="D135" s="15" t="s">
        <v>421</v>
      </c>
      <c r="E135" s="16" t="s">
        <v>83</v>
      </c>
      <c r="F135" s="140">
        <v>1</v>
      </c>
      <c r="G135" s="141">
        <v>2009</v>
      </c>
      <c r="H135" s="15">
        <f t="shared" si="4"/>
        <v>2009</v>
      </c>
      <c r="I135" s="142">
        <v>3500</v>
      </c>
      <c r="J135" s="142" t="s">
        <v>146</v>
      </c>
      <c r="K135" s="142">
        <f t="shared" si="5"/>
        <v>3500</v>
      </c>
      <c r="L135" s="143">
        <v>0.05</v>
      </c>
      <c r="M135" s="142">
        <f t="shared" si="6"/>
        <v>175</v>
      </c>
      <c r="N135" s="15" t="s">
        <v>85</v>
      </c>
    </row>
    <row r="136" customHeight="1" spans="1:14">
      <c r="A136" s="14">
        <v>130</v>
      </c>
      <c r="B136" s="15" t="s">
        <v>422</v>
      </c>
      <c r="C136" s="15" t="s">
        <v>423</v>
      </c>
      <c r="D136" s="15" t="s">
        <v>424</v>
      </c>
      <c r="E136" s="16" t="s">
        <v>83</v>
      </c>
      <c r="F136" s="140">
        <v>1</v>
      </c>
      <c r="G136" s="141">
        <v>2011.06</v>
      </c>
      <c r="H136" s="15">
        <f t="shared" ref="H136:H199" si="7">G136</f>
        <v>2011.06</v>
      </c>
      <c r="I136" s="142">
        <v>4600</v>
      </c>
      <c r="J136" s="142" t="s">
        <v>146</v>
      </c>
      <c r="K136" s="142">
        <f t="shared" ref="K136:K199" si="8">I136</f>
        <v>4600</v>
      </c>
      <c r="L136" s="144">
        <v>0.05</v>
      </c>
      <c r="M136" s="142">
        <f t="shared" si="6"/>
        <v>230</v>
      </c>
      <c r="N136" s="15" t="s">
        <v>85</v>
      </c>
    </row>
    <row r="137" customHeight="1" spans="1:14">
      <c r="A137" s="14">
        <v>131</v>
      </c>
      <c r="B137" s="15" t="s">
        <v>425</v>
      </c>
      <c r="C137" s="15" t="s">
        <v>426</v>
      </c>
      <c r="D137" s="15" t="s">
        <v>427</v>
      </c>
      <c r="E137" s="16" t="s">
        <v>83</v>
      </c>
      <c r="F137" s="140">
        <v>1</v>
      </c>
      <c r="G137" s="141">
        <v>2011.06</v>
      </c>
      <c r="H137" s="15">
        <f t="shared" si="7"/>
        <v>2011.06</v>
      </c>
      <c r="I137" s="142">
        <v>2700</v>
      </c>
      <c r="J137" s="142" t="s">
        <v>146</v>
      </c>
      <c r="K137" s="142">
        <f t="shared" si="8"/>
        <v>2700</v>
      </c>
      <c r="L137" s="143">
        <v>0.05</v>
      </c>
      <c r="M137" s="142">
        <f t="shared" si="6"/>
        <v>135</v>
      </c>
      <c r="N137" s="15" t="s">
        <v>85</v>
      </c>
    </row>
    <row r="138" customHeight="1" spans="1:14">
      <c r="A138" s="14">
        <v>132</v>
      </c>
      <c r="B138" s="15" t="s">
        <v>428</v>
      </c>
      <c r="C138" s="15" t="s">
        <v>429</v>
      </c>
      <c r="D138" s="15" t="s">
        <v>430</v>
      </c>
      <c r="E138" s="16" t="s">
        <v>83</v>
      </c>
      <c r="F138" s="140">
        <v>1</v>
      </c>
      <c r="G138" s="141">
        <v>2011.06</v>
      </c>
      <c r="H138" s="15">
        <f t="shared" si="7"/>
        <v>2011.06</v>
      </c>
      <c r="I138" s="142">
        <v>5800</v>
      </c>
      <c r="J138" s="142" t="s">
        <v>146</v>
      </c>
      <c r="K138" s="142">
        <f t="shared" si="8"/>
        <v>5800</v>
      </c>
      <c r="L138" s="144">
        <v>0.05</v>
      </c>
      <c r="M138" s="142">
        <f t="shared" si="6"/>
        <v>290</v>
      </c>
      <c r="N138" s="15" t="s">
        <v>85</v>
      </c>
    </row>
    <row r="139" customHeight="1" spans="1:14">
      <c r="A139" s="14">
        <v>133</v>
      </c>
      <c r="B139" s="15" t="s">
        <v>431</v>
      </c>
      <c r="C139" s="15" t="s">
        <v>432</v>
      </c>
      <c r="D139" s="15" t="s">
        <v>433</v>
      </c>
      <c r="E139" s="16" t="s">
        <v>83</v>
      </c>
      <c r="F139" s="140">
        <v>1</v>
      </c>
      <c r="G139" s="141">
        <v>2013.08</v>
      </c>
      <c r="H139" s="15">
        <f t="shared" si="7"/>
        <v>2013.08</v>
      </c>
      <c r="I139" s="142">
        <v>1680</v>
      </c>
      <c r="J139" s="142">
        <v>122.25</v>
      </c>
      <c r="K139" s="142">
        <f t="shared" si="8"/>
        <v>1680</v>
      </c>
      <c r="L139" s="143">
        <v>0.05</v>
      </c>
      <c r="M139" s="142">
        <f t="shared" si="6"/>
        <v>84</v>
      </c>
      <c r="N139" s="16" t="s">
        <v>124</v>
      </c>
    </row>
    <row r="140" customHeight="1" spans="1:14">
      <c r="A140" s="14">
        <v>134</v>
      </c>
      <c r="B140" s="15" t="s">
        <v>434</v>
      </c>
      <c r="C140" s="15" t="s">
        <v>432</v>
      </c>
      <c r="D140" s="15" t="s">
        <v>433</v>
      </c>
      <c r="E140" s="16" t="s">
        <v>83</v>
      </c>
      <c r="F140" s="140">
        <v>1</v>
      </c>
      <c r="G140" s="141">
        <v>2013.08</v>
      </c>
      <c r="H140" s="15">
        <f t="shared" si="7"/>
        <v>2013.08</v>
      </c>
      <c r="I140" s="142">
        <v>1680</v>
      </c>
      <c r="J140" s="142">
        <v>122.25</v>
      </c>
      <c r="K140" s="142">
        <f t="shared" si="8"/>
        <v>1680</v>
      </c>
      <c r="L140" s="144">
        <v>0.05</v>
      </c>
      <c r="M140" s="142">
        <f t="shared" si="6"/>
        <v>84</v>
      </c>
      <c r="N140" s="16" t="s">
        <v>124</v>
      </c>
    </row>
    <row r="141" customHeight="1" spans="1:14">
      <c r="A141" s="14">
        <v>135</v>
      </c>
      <c r="B141" s="15" t="s">
        <v>435</v>
      </c>
      <c r="C141" s="15" t="s">
        <v>432</v>
      </c>
      <c r="D141" s="15" t="s">
        <v>433</v>
      </c>
      <c r="E141" s="16" t="s">
        <v>83</v>
      </c>
      <c r="F141" s="140">
        <v>1</v>
      </c>
      <c r="G141" s="141">
        <v>2013.08</v>
      </c>
      <c r="H141" s="15">
        <f t="shared" si="7"/>
        <v>2013.08</v>
      </c>
      <c r="I141" s="142">
        <v>1680</v>
      </c>
      <c r="J141" s="142">
        <v>122.25</v>
      </c>
      <c r="K141" s="142">
        <f t="shared" si="8"/>
        <v>1680</v>
      </c>
      <c r="L141" s="143">
        <v>0.05</v>
      </c>
      <c r="M141" s="142">
        <f t="shared" ref="M141:M204" si="9">K141*L141</f>
        <v>84</v>
      </c>
      <c r="N141" s="16" t="s">
        <v>124</v>
      </c>
    </row>
    <row r="142" customHeight="1" spans="1:14">
      <c r="A142" s="14">
        <v>136</v>
      </c>
      <c r="B142" s="15" t="s">
        <v>436</v>
      </c>
      <c r="C142" s="15" t="s">
        <v>437</v>
      </c>
      <c r="D142" s="15" t="s">
        <v>438</v>
      </c>
      <c r="E142" s="16" t="s">
        <v>83</v>
      </c>
      <c r="F142" s="140">
        <v>1</v>
      </c>
      <c r="G142" s="141">
        <v>2013.08</v>
      </c>
      <c r="H142" s="15">
        <f t="shared" si="7"/>
        <v>2013.08</v>
      </c>
      <c r="I142" s="142">
        <v>2900</v>
      </c>
      <c r="J142" s="142">
        <v>211</v>
      </c>
      <c r="K142" s="142">
        <f t="shared" si="8"/>
        <v>2900</v>
      </c>
      <c r="L142" s="144">
        <v>0.05</v>
      </c>
      <c r="M142" s="142">
        <f t="shared" si="9"/>
        <v>145</v>
      </c>
      <c r="N142" s="16" t="s">
        <v>124</v>
      </c>
    </row>
    <row r="143" customHeight="1" spans="1:14">
      <c r="A143" s="14">
        <v>137</v>
      </c>
      <c r="B143" s="15" t="s">
        <v>439</v>
      </c>
      <c r="C143" s="15" t="s">
        <v>432</v>
      </c>
      <c r="D143" s="15" t="s">
        <v>440</v>
      </c>
      <c r="E143" s="16" t="s">
        <v>83</v>
      </c>
      <c r="F143" s="140">
        <v>1</v>
      </c>
      <c r="G143" s="141">
        <v>2013.06</v>
      </c>
      <c r="H143" s="15">
        <f t="shared" si="7"/>
        <v>2013.06</v>
      </c>
      <c r="I143" s="142">
        <v>1350</v>
      </c>
      <c r="J143" s="142">
        <v>77.0700000000002</v>
      </c>
      <c r="K143" s="142">
        <f t="shared" si="8"/>
        <v>1350</v>
      </c>
      <c r="L143" s="143">
        <v>0.05</v>
      </c>
      <c r="M143" s="142">
        <f t="shared" si="9"/>
        <v>67.5</v>
      </c>
      <c r="N143" s="16" t="s">
        <v>124</v>
      </c>
    </row>
    <row r="144" customHeight="1" spans="1:14">
      <c r="A144" s="14">
        <v>138</v>
      </c>
      <c r="B144" s="15" t="s">
        <v>441</v>
      </c>
      <c r="C144" s="15" t="s">
        <v>442</v>
      </c>
      <c r="D144" s="15" t="s">
        <v>443</v>
      </c>
      <c r="E144" s="16" t="s">
        <v>83</v>
      </c>
      <c r="F144" s="140">
        <v>1</v>
      </c>
      <c r="G144" s="141">
        <v>2014.04</v>
      </c>
      <c r="H144" s="15">
        <f t="shared" si="7"/>
        <v>2014.04</v>
      </c>
      <c r="I144" s="142">
        <v>1250</v>
      </c>
      <c r="J144" s="142">
        <v>200</v>
      </c>
      <c r="K144" s="142">
        <f t="shared" si="8"/>
        <v>1250</v>
      </c>
      <c r="L144" s="144">
        <v>0.05</v>
      </c>
      <c r="M144" s="142">
        <f t="shared" si="9"/>
        <v>62.5</v>
      </c>
      <c r="N144" s="16" t="s">
        <v>124</v>
      </c>
    </row>
    <row r="145" customHeight="1" spans="1:14">
      <c r="A145" s="14">
        <v>139</v>
      </c>
      <c r="B145" s="15" t="s">
        <v>444</v>
      </c>
      <c r="C145" s="15" t="s">
        <v>445</v>
      </c>
      <c r="D145" s="15" t="s">
        <v>446</v>
      </c>
      <c r="E145" s="16" t="s">
        <v>83</v>
      </c>
      <c r="F145" s="140">
        <v>1</v>
      </c>
      <c r="G145" s="141">
        <v>2014.04</v>
      </c>
      <c r="H145" s="15">
        <f t="shared" si="7"/>
        <v>2014.04</v>
      </c>
      <c r="I145" s="142">
        <v>1400</v>
      </c>
      <c r="J145" s="142">
        <v>224</v>
      </c>
      <c r="K145" s="142">
        <f t="shared" si="8"/>
        <v>1400</v>
      </c>
      <c r="L145" s="143">
        <v>0.05</v>
      </c>
      <c r="M145" s="142">
        <f t="shared" si="9"/>
        <v>70</v>
      </c>
      <c r="N145" s="16" t="s">
        <v>124</v>
      </c>
    </row>
    <row r="146" customHeight="1" spans="1:14">
      <c r="A146" s="14">
        <v>140</v>
      </c>
      <c r="B146" s="15" t="s">
        <v>447</v>
      </c>
      <c r="C146" s="15" t="s">
        <v>448</v>
      </c>
      <c r="D146" s="15" t="s">
        <v>449</v>
      </c>
      <c r="E146" s="16" t="s">
        <v>83</v>
      </c>
      <c r="F146" s="140">
        <v>1</v>
      </c>
      <c r="G146" s="141">
        <v>2014.04</v>
      </c>
      <c r="H146" s="15">
        <f t="shared" si="7"/>
        <v>2014.04</v>
      </c>
      <c r="I146" s="142">
        <v>2700</v>
      </c>
      <c r="J146" s="142">
        <v>432</v>
      </c>
      <c r="K146" s="142">
        <f t="shared" si="8"/>
        <v>2700</v>
      </c>
      <c r="L146" s="144">
        <v>0.05</v>
      </c>
      <c r="M146" s="142">
        <f t="shared" si="9"/>
        <v>135</v>
      </c>
      <c r="N146" s="16" t="s">
        <v>124</v>
      </c>
    </row>
    <row r="147" customHeight="1" spans="1:14">
      <c r="A147" s="14">
        <v>141</v>
      </c>
      <c r="B147" s="15" t="s">
        <v>450</v>
      </c>
      <c r="C147" s="15" t="s">
        <v>451</v>
      </c>
      <c r="D147" s="15" t="s">
        <v>452</v>
      </c>
      <c r="E147" s="16" t="s">
        <v>83</v>
      </c>
      <c r="F147" s="140">
        <v>1</v>
      </c>
      <c r="G147" s="141">
        <v>2004.07</v>
      </c>
      <c r="H147" s="15">
        <f t="shared" si="7"/>
        <v>2004.07</v>
      </c>
      <c r="I147" s="142">
        <v>1300</v>
      </c>
      <c r="J147" s="142" t="s">
        <v>146</v>
      </c>
      <c r="K147" s="142">
        <f t="shared" si="8"/>
        <v>1300</v>
      </c>
      <c r="L147" s="143">
        <v>0.05</v>
      </c>
      <c r="M147" s="142">
        <f t="shared" si="9"/>
        <v>65</v>
      </c>
      <c r="N147" s="16" t="s">
        <v>124</v>
      </c>
    </row>
    <row r="148" customHeight="1" spans="1:14">
      <c r="A148" s="14">
        <v>142</v>
      </c>
      <c r="B148" s="15" t="s">
        <v>453</v>
      </c>
      <c r="C148" s="15" t="s">
        <v>454</v>
      </c>
      <c r="D148" s="15" t="s">
        <v>455</v>
      </c>
      <c r="E148" s="16" t="s">
        <v>83</v>
      </c>
      <c r="F148" s="140">
        <v>1</v>
      </c>
      <c r="G148" s="141">
        <v>2004.07</v>
      </c>
      <c r="H148" s="15">
        <f t="shared" si="7"/>
        <v>2004.07</v>
      </c>
      <c r="I148" s="142">
        <v>4300</v>
      </c>
      <c r="J148" s="142" t="s">
        <v>146</v>
      </c>
      <c r="K148" s="142">
        <f t="shared" si="8"/>
        <v>4300</v>
      </c>
      <c r="L148" s="144">
        <v>0.05</v>
      </c>
      <c r="M148" s="142">
        <f t="shared" si="9"/>
        <v>215</v>
      </c>
      <c r="N148" s="15" t="s">
        <v>85</v>
      </c>
    </row>
    <row r="149" customHeight="1" spans="1:14">
      <c r="A149" s="14">
        <v>143</v>
      </c>
      <c r="B149" s="15" t="s">
        <v>456</v>
      </c>
      <c r="C149" s="15" t="s">
        <v>457</v>
      </c>
      <c r="D149" s="15" t="s">
        <v>458</v>
      </c>
      <c r="E149" s="16" t="s">
        <v>83</v>
      </c>
      <c r="F149" s="140">
        <v>1</v>
      </c>
      <c r="G149" s="141">
        <v>2009</v>
      </c>
      <c r="H149" s="15">
        <f t="shared" si="7"/>
        <v>2009</v>
      </c>
      <c r="I149" s="142">
        <v>7800</v>
      </c>
      <c r="J149" s="142" t="s">
        <v>146</v>
      </c>
      <c r="K149" s="142">
        <f t="shared" si="8"/>
        <v>7800</v>
      </c>
      <c r="L149" s="143">
        <v>0.05</v>
      </c>
      <c r="M149" s="142">
        <f t="shared" si="9"/>
        <v>390</v>
      </c>
      <c r="N149" s="15" t="s">
        <v>85</v>
      </c>
    </row>
    <row r="150" customHeight="1" spans="1:14">
      <c r="A150" s="14">
        <v>144</v>
      </c>
      <c r="B150" s="15" t="s">
        <v>459</v>
      </c>
      <c r="C150" s="15" t="s">
        <v>457</v>
      </c>
      <c r="D150" s="15" t="s">
        <v>458</v>
      </c>
      <c r="E150" s="16" t="s">
        <v>83</v>
      </c>
      <c r="F150" s="140">
        <v>1</v>
      </c>
      <c r="G150" s="141">
        <v>2009</v>
      </c>
      <c r="H150" s="15">
        <f t="shared" si="7"/>
        <v>2009</v>
      </c>
      <c r="I150" s="142">
        <v>7800</v>
      </c>
      <c r="J150" s="142" t="s">
        <v>146</v>
      </c>
      <c r="K150" s="142">
        <f t="shared" si="8"/>
        <v>7800</v>
      </c>
      <c r="L150" s="144">
        <v>0.05</v>
      </c>
      <c r="M150" s="142">
        <f t="shared" si="9"/>
        <v>390</v>
      </c>
      <c r="N150" s="15" t="s">
        <v>85</v>
      </c>
    </row>
    <row r="151" customHeight="1" spans="1:14">
      <c r="A151" s="14">
        <v>145</v>
      </c>
      <c r="B151" s="15" t="s">
        <v>460</v>
      </c>
      <c r="C151" s="15" t="s">
        <v>461</v>
      </c>
      <c r="D151" s="15" t="s">
        <v>462</v>
      </c>
      <c r="E151" s="16" t="s">
        <v>83</v>
      </c>
      <c r="F151" s="140">
        <v>1</v>
      </c>
      <c r="G151" s="141">
        <v>2009</v>
      </c>
      <c r="H151" s="15">
        <f t="shared" si="7"/>
        <v>2009</v>
      </c>
      <c r="I151" s="142">
        <v>1900</v>
      </c>
      <c r="J151" s="142" t="s">
        <v>146</v>
      </c>
      <c r="K151" s="142">
        <f t="shared" si="8"/>
        <v>1900</v>
      </c>
      <c r="L151" s="143">
        <v>0.05</v>
      </c>
      <c r="M151" s="142">
        <f t="shared" si="9"/>
        <v>95</v>
      </c>
      <c r="N151" s="15" t="s">
        <v>85</v>
      </c>
    </row>
    <row r="152" customHeight="1" spans="1:14">
      <c r="A152" s="14">
        <v>146</v>
      </c>
      <c r="B152" s="15" t="s">
        <v>463</v>
      </c>
      <c r="C152" s="15" t="s">
        <v>454</v>
      </c>
      <c r="D152" s="15" t="s">
        <v>464</v>
      </c>
      <c r="E152" s="16" t="s">
        <v>83</v>
      </c>
      <c r="F152" s="140">
        <v>1</v>
      </c>
      <c r="G152" s="141">
        <v>2011.06</v>
      </c>
      <c r="H152" s="15">
        <f t="shared" si="7"/>
        <v>2011.06</v>
      </c>
      <c r="I152" s="142">
        <v>3500</v>
      </c>
      <c r="J152" s="142" t="s">
        <v>146</v>
      </c>
      <c r="K152" s="142">
        <f t="shared" si="8"/>
        <v>3500</v>
      </c>
      <c r="L152" s="144">
        <v>0.05</v>
      </c>
      <c r="M152" s="142">
        <f t="shared" si="9"/>
        <v>175</v>
      </c>
      <c r="N152" s="15" t="s">
        <v>85</v>
      </c>
    </row>
    <row r="153" customHeight="1" spans="1:14">
      <c r="A153" s="14">
        <v>147</v>
      </c>
      <c r="B153" s="15" t="s">
        <v>465</v>
      </c>
      <c r="C153" s="15" t="s">
        <v>466</v>
      </c>
      <c r="D153" s="15" t="s">
        <v>467</v>
      </c>
      <c r="E153" s="16" t="s">
        <v>83</v>
      </c>
      <c r="F153" s="140">
        <v>1</v>
      </c>
      <c r="G153" s="141">
        <v>2011.06</v>
      </c>
      <c r="H153" s="15">
        <f t="shared" si="7"/>
        <v>2011.06</v>
      </c>
      <c r="I153" s="142">
        <v>1700</v>
      </c>
      <c r="J153" s="142" t="s">
        <v>146</v>
      </c>
      <c r="K153" s="142">
        <f t="shared" si="8"/>
        <v>1700</v>
      </c>
      <c r="L153" s="143">
        <v>0.05</v>
      </c>
      <c r="M153" s="142">
        <f t="shared" si="9"/>
        <v>85</v>
      </c>
      <c r="N153" s="15" t="s">
        <v>85</v>
      </c>
    </row>
    <row r="154" customHeight="1" spans="1:14">
      <c r="A154" s="14">
        <v>148</v>
      </c>
      <c r="B154" s="15" t="s">
        <v>468</v>
      </c>
      <c r="C154" s="15" t="s">
        <v>469</v>
      </c>
      <c r="D154" s="15" t="s">
        <v>470</v>
      </c>
      <c r="E154" s="16" t="s">
        <v>83</v>
      </c>
      <c r="F154" s="140">
        <v>1</v>
      </c>
      <c r="G154" s="141">
        <v>2013.08</v>
      </c>
      <c r="H154" s="15">
        <f t="shared" si="7"/>
        <v>2013.08</v>
      </c>
      <c r="I154" s="142">
        <v>4700</v>
      </c>
      <c r="J154" s="142">
        <v>341.75</v>
      </c>
      <c r="K154" s="142">
        <f t="shared" si="8"/>
        <v>4700</v>
      </c>
      <c r="L154" s="144">
        <v>0.05</v>
      </c>
      <c r="M154" s="142">
        <f t="shared" si="9"/>
        <v>235</v>
      </c>
      <c r="N154" s="15" t="s">
        <v>85</v>
      </c>
    </row>
    <row r="155" customHeight="1" spans="1:14">
      <c r="A155" s="14">
        <v>149</v>
      </c>
      <c r="B155" s="15" t="s">
        <v>471</v>
      </c>
      <c r="C155" s="15" t="s">
        <v>469</v>
      </c>
      <c r="D155" s="15" t="s">
        <v>470</v>
      </c>
      <c r="E155" s="16" t="s">
        <v>83</v>
      </c>
      <c r="F155" s="140">
        <v>1</v>
      </c>
      <c r="G155" s="141">
        <v>2013.08</v>
      </c>
      <c r="H155" s="15">
        <f t="shared" si="7"/>
        <v>2013.08</v>
      </c>
      <c r="I155" s="142">
        <v>4700</v>
      </c>
      <c r="J155" s="142">
        <v>341.75</v>
      </c>
      <c r="K155" s="142">
        <f t="shared" si="8"/>
        <v>4700</v>
      </c>
      <c r="L155" s="143">
        <v>0.05</v>
      </c>
      <c r="M155" s="142">
        <f t="shared" si="9"/>
        <v>235</v>
      </c>
      <c r="N155" s="16" t="s">
        <v>124</v>
      </c>
    </row>
    <row r="156" customHeight="1" spans="1:14">
      <c r="A156" s="14">
        <v>150</v>
      </c>
      <c r="B156" s="15" t="s">
        <v>472</v>
      </c>
      <c r="C156" s="15" t="s">
        <v>469</v>
      </c>
      <c r="D156" s="15" t="s">
        <v>470</v>
      </c>
      <c r="E156" s="16" t="s">
        <v>83</v>
      </c>
      <c r="F156" s="140">
        <v>1</v>
      </c>
      <c r="G156" s="141">
        <v>2013.08</v>
      </c>
      <c r="H156" s="15">
        <f t="shared" si="7"/>
        <v>2013.08</v>
      </c>
      <c r="I156" s="142">
        <v>4700</v>
      </c>
      <c r="J156" s="142">
        <v>341.75</v>
      </c>
      <c r="K156" s="142">
        <f t="shared" si="8"/>
        <v>4700</v>
      </c>
      <c r="L156" s="144">
        <v>0.05</v>
      </c>
      <c r="M156" s="142">
        <f t="shared" si="9"/>
        <v>235</v>
      </c>
      <c r="N156" s="16" t="s">
        <v>124</v>
      </c>
    </row>
    <row r="157" customHeight="1" spans="1:14">
      <c r="A157" s="14">
        <v>151</v>
      </c>
      <c r="B157" s="15" t="s">
        <v>473</v>
      </c>
      <c r="C157" s="15" t="s">
        <v>469</v>
      </c>
      <c r="D157" s="15" t="s">
        <v>470</v>
      </c>
      <c r="E157" s="16" t="s">
        <v>83</v>
      </c>
      <c r="F157" s="140">
        <v>1</v>
      </c>
      <c r="G157" s="141">
        <v>2013.08</v>
      </c>
      <c r="H157" s="15">
        <f t="shared" si="7"/>
        <v>2013.08</v>
      </c>
      <c r="I157" s="142">
        <v>4700</v>
      </c>
      <c r="J157" s="142">
        <v>341.75</v>
      </c>
      <c r="K157" s="142">
        <f t="shared" si="8"/>
        <v>4700</v>
      </c>
      <c r="L157" s="143">
        <v>0.05</v>
      </c>
      <c r="M157" s="142">
        <f t="shared" si="9"/>
        <v>235</v>
      </c>
      <c r="N157" s="16" t="s">
        <v>124</v>
      </c>
    </row>
    <row r="158" customHeight="1" spans="1:14">
      <c r="A158" s="14">
        <v>152</v>
      </c>
      <c r="B158" s="15" t="s">
        <v>474</v>
      </c>
      <c r="C158" s="15" t="s">
        <v>461</v>
      </c>
      <c r="D158" s="15" t="s">
        <v>475</v>
      </c>
      <c r="E158" s="16" t="s">
        <v>83</v>
      </c>
      <c r="F158" s="140">
        <v>1</v>
      </c>
      <c r="G158" s="141">
        <v>2013.08</v>
      </c>
      <c r="H158" s="15">
        <f t="shared" si="7"/>
        <v>2013.08</v>
      </c>
      <c r="I158" s="142">
        <v>1900</v>
      </c>
      <c r="J158" s="142">
        <v>138.25</v>
      </c>
      <c r="K158" s="142">
        <f t="shared" si="8"/>
        <v>1900</v>
      </c>
      <c r="L158" s="144">
        <v>0.05</v>
      </c>
      <c r="M158" s="142">
        <f t="shared" si="9"/>
        <v>95</v>
      </c>
      <c r="N158" s="16" t="s">
        <v>124</v>
      </c>
    </row>
    <row r="159" customHeight="1" spans="1:14">
      <c r="A159" s="14">
        <v>153</v>
      </c>
      <c r="B159" s="15" t="s">
        <v>476</v>
      </c>
      <c r="C159" s="15" t="s">
        <v>461</v>
      </c>
      <c r="D159" s="15" t="s">
        <v>475</v>
      </c>
      <c r="E159" s="16" t="s">
        <v>83</v>
      </c>
      <c r="F159" s="140">
        <v>1</v>
      </c>
      <c r="G159" s="141">
        <v>2013.08</v>
      </c>
      <c r="H159" s="15">
        <f t="shared" si="7"/>
        <v>2013.08</v>
      </c>
      <c r="I159" s="142">
        <v>1900</v>
      </c>
      <c r="J159" s="142">
        <v>138.25</v>
      </c>
      <c r="K159" s="142">
        <f t="shared" si="8"/>
        <v>1900</v>
      </c>
      <c r="L159" s="143">
        <v>0.05</v>
      </c>
      <c r="M159" s="142">
        <f t="shared" si="9"/>
        <v>95</v>
      </c>
      <c r="N159" s="16" t="s">
        <v>124</v>
      </c>
    </row>
    <row r="160" customHeight="1" spans="1:14">
      <c r="A160" s="14">
        <v>154</v>
      </c>
      <c r="B160" s="15" t="s">
        <v>477</v>
      </c>
      <c r="C160" s="15" t="s">
        <v>461</v>
      </c>
      <c r="D160" s="15" t="s">
        <v>475</v>
      </c>
      <c r="E160" s="16" t="s">
        <v>83</v>
      </c>
      <c r="F160" s="140">
        <v>1</v>
      </c>
      <c r="G160" s="141">
        <v>2013.08</v>
      </c>
      <c r="H160" s="15">
        <f t="shared" si="7"/>
        <v>2013.08</v>
      </c>
      <c r="I160" s="142">
        <v>1900</v>
      </c>
      <c r="J160" s="142">
        <v>138.25</v>
      </c>
      <c r="K160" s="142">
        <f t="shared" si="8"/>
        <v>1900</v>
      </c>
      <c r="L160" s="144">
        <v>0.05</v>
      </c>
      <c r="M160" s="142">
        <f t="shared" si="9"/>
        <v>95</v>
      </c>
      <c r="N160" s="16" t="s">
        <v>124</v>
      </c>
    </row>
    <row r="161" customHeight="1" spans="1:14">
      <c r="A161" s="14">
        <v>155</v>
      </c>
      <c r="B161" s="15" t="s">
        <v>478</v>
      </c>
      <c r="C161" s="15" t="s">
        <v>469</v>
      </c>
      <c r="D161" s="15" t="s">
        <v>470</v>
      </c>
      <c r="E161" s="16" t="s">
        <v>83</v>
      </c>
      <c r="F161" s="140">
        <v>1</v>
      </c>
      <c r="G161" s="141">
        <v>2013.06</v>
      </c>
      <c r="H161" s="15">
        <f t="shared" si="7"/>
        <v>2013.06</v>
      </c>
      <c r="I161" s="142">
        <v>6200</v>
      </c>
      <c r="J161" s="142">
        <v>354.23</v>
      </c>
      <c r="K161" s="142">
        <f t="shared" si="8"/>
        <v>6200</v>
      </c>
      <c r="L161" s="143">
        <v>0.05</v>
      </c>
      <c r="M161" s="142">
        <f t="shared" si="9"/>
        <v>310</v>
      </c>
      <c r="N161" s="16" t="s">
        <v>124</v>
      </c>
    </row>
    <row r="162" customHeight="1" spans="1:14">
      <c r="A162" s="14">
        <v>156</v>
      </c>
      <c r="B162" s="15" t="s">
        <v>479</v>
      </c>
      <c r="C162" s="15" t="s">
        <v>454</v>
      </c>
      <c r="D162" s="15" t="s">
        <v>480</v>
      </c>
      <c r="E162" s="16" t="s">
        <v>83</v>
      </c>
      <c r="F162" s="140">
        <v>1</v>
      </c>
      <c r="G162" s="141">
        <v>2014.04</v>
      </c>
      <c r="H162" s="15">
        <f t="shared" si="7"/>
        <v>2014.04</v>
      </c>
      <c r="I162" s="142">
        <v>6000</v>
      </c>
      <c r="J162" s="142">
        <v>960</v>
      </c>
      <c r="K162" s="142">
        <f t="shared" si="8"/>
        <v>6000</v>
      </c>
      <c r="L162" s="144">
        <v>0.05</v>
      </c>
      <c r="M162" s="142">
        <f t="shared" si="9"/>
        <v>300</v>
      </c>
      <c r="N162" s="16" t="s">
        <v>124</v>
      </c>
    </row>
    <row r="163" customHeight="1" spans="1:14">
      <c r="A163" s="14">
        <v>157</v>
      </c>
      <c r="B163" s="15" t="s">
        <v>481</v>
      </c>
      <c r="C163" s="15" t="s">
        <v>482</v>
      </c>
      <c r="D163" s="15" t="s">
        <v>483</v>
      </c>
      <c r="E163" s="16" t="s">
        <v>83</v>
      </c>
      <c r="F163" s="140">
        <v>1</v>
      </c>
      <c r="G163" s="141">
        <v>2003</v>
      </c>
      <c r="H163" s="15">
        <f t="shared" si="7"/>
        <v>2003</v>
      </c>
      <c r="I163" s="142">
        <v>23600</v>
      </c>
      <c r="J163" s="142" t="s">
        <v>146</v>
      </c>
      <c r="K163" s="142">
        <f t="shared" si="8"/>
        <v>23600</v>
      </c>
      <c r="L163" s="143">
        <v>0.05</v>
      </c>
      <c r="M163" s="142">
        <f t="shared" si="9"/>
        <v>1180</v>
      </c>
      <c r="N163" s="15" t="s">
        <v>85</v>
      </c>
    </row>
    <row r="164" customHeight="1" spans="1:14">
      <c r="A164" s="14">
        <v>158</v>
      </c>
      <c r="B164" s="15" t="s">
        <v>484</v>
      </c>
      <c r="C164" s="15" t="s">
        <v>482</v>
      </c>
      <c r="D164" s="15" t="s">
        <v>485</v>
      </c>
      <c r="E164" s="16" t="s">
        <v>83</v>
      </c>
      <c r="F164" s="140">
        <v>1</v>
      </c>
      <c r="G164" s="141">
        <v>2001</v>
      </c>
      <c r="H164" s="15">
        <f t="shared" si="7"/>
        <v>2001</v>
      </c>
      <c r="I164" s="142">
        <v>36000</v>
      </c>
      <c r="J164" s="142" t="s">
        <v>146</v>
      </c>
      <c r="K164" s="142">
        <f t="shared" si="8"/>
        <v>36000</v>
      </c>
      <c r="L164" s="144">
        <v>0.05</v>
      </c>
      <c r="M164" s="142">
        <f t="shared" si="9"/>
        <v>1800</v>
      </c>
      <c r="N164" s="15" t="s">
        <v>85</v>
      </c>
    </row>
    <row r="165" customHeight="1" spans="1:14">
      <c r="A165" s="14">
        <v>159</v>
      </c>
      <c r="B165" s="15" t="s">
        <v>486</v>
      </c>
      <c r="C165" s="15" t="s">
        <v>482</v>
      </c>
      <c r="D165" s="15" t="s">
        <v>487</v>
      </c>
      <c r="E165" s="16" t="s">
        <v>83</v>
      </c>
      <c r="F165" s="140">
        <v>1</v>
      </c>
      <c r="G165" s="141">
        <v>2004.01</v>
      </c>
      <c r="H165" s="15">
        <f t="shared" si="7"/>
        <v>2004.01</v>
      </c>
      <c r="I165" s="142">
        <v>20000</v>
      </c>
      <c r="J165" s="142" t="s">
        <v>146</v>
      </c>
      <c r="K165" s="142">
        <f t="shared" si="8"/>
        <v>20000</v>
      </c>
      <c r="L165" s="143">
        <v>0.05</v>
      </c>
      <c r="M165" s="142">
        <f t="shared" si="9"/>
        <v>1000</v>
      </c>
      <c r="N165" s="15" t="s">
        <v>85</v>
      </c>
    </row>
    <row r="166" customHeight="1" spans="1:14">
      <c r="A166" s="14">
        <v>160</v>
      </c>
      <c r="B166" s="15" t="s">
        <v>488</v>
      </c>
      <c r="C166" s="15" t="s">
        <v>482</v>
      </c>
      <c r="D166" s="15" t="s">
        <v>489</v>
      </c>
      <c r="E166" s="16" t="s">
        <v>83</v>
      </c>
      <c r="F166" s="140">
        <v>1</v>
      </c>
      <c r="G166" s="141">
        <v>2009</v>
      </c>
      <c r="H166" s="15">
        <f t="shared" si="7"/>
        <v>2009</v>
      </c>
      <c r="I166" s="142">
        <v>18900</v>
      </c>
      <c r="J166" s="142" t="s">
        <v>146</v>
      </c>
      <c r="K166" s="142">
        <f t="shared" si="8"/>
        <v>18900</v>
      </c>
      <c r="L166" s="144">
        <v>0.05</v>
      </c>
      <c r="M166" s="142">
        <f t="shared" si="9"/>
        <v>945</v>
      </c>
      <c r="N166" s="15" t="s">
        <v>85</v>
      </c>
    </row>
    <row r="167" customHeight="1" spans="1:14">
      <c r="A167" s="14">
        <v>161</v>
      </c>
      <c r="B167" s="15" t="s">
        <v>490</v>
      </c>
      <c r="C167" s="15" t="s">
        <v>491</v>
      </c>
      <c r="D167" s="15" t="s">
        <v>492</v>
      </c>
      <c r="E167" s="16" t="s">
        <v>83</v>
      </c>
      <c r="F167" s="140">
        <v>1</v>
      </c>
      <c r="G167" s="141">
        <v>2009</v>
      </c>
      <c r="H167" s="15">
        <f t="shared" si="7"/>
        <v>2009</v>
      </c>
      <c r="I167" s="142">
        <v>45000</v>
      </c>
      <c r="J167" s="142" t="s">
        <v>146</v>
      </c>
      <c r="K167" s="142">
        <f t="shared" si="8"/>
        <v>45000</v>
      </c>
      <c r="L167" s="143">
        <v>0.05</v>
      </c>
      <c r="M167" s="142">
        <f t="shared" si="9"/>
        <v>2250</v>
      </c>
      <c r="N167" s="15" t="s">
        <v>85</v>
      </c>
    </row>
    <row r="168" customHeight="1" spans="1:14">
      <c r="A168" s="14">
        <v>162</v>
      </c>
      <c r="B168" s="15" t="s">
        <v>493</v>
      </c>
      <c r="C168" s="15" t="s">
        <v>494</v>
      </c>
      <c r="D168" s="15" t="s">
        <v>495</v>
      </c>
      <c r="E168" s="16" t="s">
        <v>83</v>
      </c>
      <c r="F168" s="140">
        <v>1</v>
      </c>
      <c r="G168" s="141">
        <v>2011.06</v>
      </c>
      <c r="H168" s="15">
        <f t="shared" si="7"/>
        <v>2011.06</v>
      </c>
      <c r="I168" s="142">
        <v>28000</v>
      </c>
      <c r="J168" s="142" t="s">
        <v>146</v>
      </c>
      <c r="K168" s="142">
        <f t="shared" si="8"/>
        <v>28000</v>
      </c>
      <c r="L168" s="144">
        <v>0.05</v>
      </c>
      <c r="M168" s="142">
        <f t="shared" si="9"/>
        <v>1400</v>
      </c>
      <c r="N168" s="15" t="s">
        <v>85</v>
      </c>
    </row>
    <row r="169" customHeight="1" spans="1:14">
      <c r="A169" s="14">
        <v>163</v>
      </c>
      <c r="B169" s="15" t="s">
        <v>496</v>
      </c>
      <c r="C169" s="15" t="s">
        <v>497</v>
      </c>
      <c r="D169" s="15" t="s">
        <v>498</v>
      </c>
      <c r="E169" s="16" t="s">
        <v>83</v>
      </c>
      <c r="F169" s="140">
        <v>1</v>
      </c>
      <c r="G169" s="141">
        <v>2011.06</v>
      </c>
      <c r="H169" s="15">
        <f t="shared" si="7"/>
        <v>2011.06</v>
      </c>
      <c r="I169" s="142">
        <v>18000</v>
      </c>
      <c r="J169" s="142" t="s">
        <v>146</v>
      </c>
      <c r="K169" s="142">
        <f t="shared" si="8"/>
        <v>18000</v>
      </c>
      <c r="L169" s="143">
        <v>0.05</v>
      </c>
      <c r="M169" s="142">
        <f t="shared" si="9"/>
        <v>900</v>
      </c>
      <c r="N169" s="15" t="s">
        <v>85</v>
      </c>
    </row>
    <row r="170" customHeight="1" spans="1:14">
      <c r="A170" s="14">
        <v>164</v>
      </c>
      <c r="B170" s="15" t="s">
        <v>499</v>
      </c>
      <c r="C170" s="15" t="s">
        <v>500</v>
      </c>
      <c r="D170" s="15" t="s">
        <v>501</v>
      </c>
      <c r="E170" s="16" t="s">
        <v>83</v>
      </c>
      <c r="F170" s="140">
        <v>1</v>
      </c>
      <c r="G170" s="141">
        <v>2011.06</v>
      </c>
      <c r="H170" s="15">
        <f t="shared" si="7"/>
        <v>2011.06</v>
      </c>
      <c r="I170" s="142">
        <v>23000</v>
      </c>
      <c r="J170" s="142" t="s">
        <v>146</v>
      </c>
      <c r="K170" s="142">
        <f t="shared" si="8"/>
        <v>23000</v>
      </c>
      <c r="L170" s="144">
        <v>0.05</v>
      </c>
      <c r="M170" s="142">
        <f t="shared" si="9"/>
        <v>1150</v>
      </c>
      <c r="N170" s="15" t="s">
        <v>85</v>
      </c>
    </row>
    <row r="171" customHeight="1" spans="1:14">
      <c r="A171" s="14">
        <v>165</v>
      </c>
      <c r="B171" s="15" t="s">
        <v>502</v>
      </c>
      <c r="C171" s="15" t="s">
        <v>491</v>
      </c>
      <c r="D171" s="15" t="s">
        <v>503</v>
      </c>
      <c r="E171" s="16" t="s">
        <v>83</v>
      </c>
      <c r="F171" s="140">
        <v>1</v>
      </c>
      <c r="G171" s="141">
        <v>2011.06</v>
      </c>
      <c r="H171" s="15">
        <f t="shared" si="7"/>
        <v>2011.06</v>
      </c>
      <c r="I171" s="142">
        <v>45000</v>
      </c>
      <c r="J171" s="142" t="s">
        <v>146</v>
      </c>
      <c r="K171" s="142">
        <f t="shared" si="8"/>
        <v>45000</v>
      </c>
      <c r="L171" s="143">
        <v>0.05</v>
      </c>
      <c r="M171" s="142">
        <f t="shared" si="9"/>
        <v>2250</v>
      </c>
      <c r="N171" s="15" t="s">
        <v>85</v>
      </c>
    </row>
    <row r="172" customHeight="1" spans="1:14">
      <c r="A172" s="14">
        <v>166</v>
      </c>
      <c r="B172" s="15" t="s">
        <v>504</v>
      </c>
      <c r="C172" s="15" t="s">
        <v>505</v>
      </c>
      <c r="D172" s="15" t="s">
        <v>506</v>
      </c>
      <c r="E172" s="16" t="s">
        <v>83</v>
      </c>
      <c r="F172" s="140">
        <v>1</v>
      </c>
      <c r="G172" s="141">
        <v>2013.08</v>
      </c>
      <c r="H172" s="15">
        <f t="shared" si="7"/>
        <v>2013.08</v>
      </c>
      <c r="I172" s="142">
        <v>25000</v>
      </c>
      <c r="J172" s="142">
        <v>1818.25</v>
      </c>
      <c r="K172" s="142">
        <f t="shared" si="8"/>
        <v>25000</v>
      </c>
      <c r="L172" s="144">
        <v>0.05</v>
      </c>
      <c r="M172" s="142">
        <f t="shared" si="9"/>
        <v>1250</v>
      </c>
      <c r="N172" s="16" t="s">
        <v>124</v>
      </c>
    </row>
    <row r="173" customHeight="1" spans="1:14">
      <c r="A173" s="14">
        <v>167</v>
      </c>
      <c r="B173" s="15" t="s">
        <v>507</v>
      </c>
      <c r="C173" s="15" t="s">
        <v>505</v>
      </c>
      <c r="D173" s="15" t="s">
        <v>506</v>
      </c>
      <c r="E173" s="16" t="s">
        <v>83</v>
      </c>
      <c r="F173" s="140">
        <v>1</v>
      </c>
      <c r="G173" s="141">
        <v>2013.08</v>
      </c>
      <c r="H173" s="15">
        <f t="shared" si="7"/>
        <v>2013.08</v>
      </c>
      <c r="I173" s="142">
        <v>25000</v>
      </c>
      <c r="J173" s="142">
        <v>1818.25</v>
      </c>
      <c r="K173" s="142">
        <f t="shared" si="8"/>
        <v>25000</v>
      </c>
      <c r="L173" s="143">
        <v>0.05</v>
      </c>
      <c r="M173" s="142">
        <f t="shared" si="9"/>
        <v>1250</v>
      </c>
      <c r="N173" s="16" t="s">
        <v>124</v>
      </c>
    </row>
    <row r="174" customHeight="1" spans="1:14">
      <c r="A174" s="14">
        <v>168</v>
      </c>
      <c r="B174" s="15" t="s">
        <v>508</v>
      </c>
      <c r="C174" s="15" t="s">
        <v>505</v>
      </c>
      <c r="D174" s="15" t="s">
        <v>506</v>
      </c>
      <c r="E174" s="16" t="s">
        <v>83</v>
      </c>
      <c r="F174" s="140">
        <v>1</v>
      </c>
      <c r="G174" s="141">
        <v>2013.08</v>
      </c>
      <c r="H174" s="15">
        <f t="shared" si="7"/>
        <v>2013.08</v>
      </c>
      <c r="I174" s="142">
        <v>25000</v>
      </c>
      <c r="J174" s="142">
        <v>1818.25</v>
      </c>
      <c r="K174" s="142">
        <f t="shared" si="8"/>
        <v>25000</v>
      </c>
      <c r="L174" s="144">
        <v>0.05</v>
      </c>
      <c r="M174" s="142">
        <f t="shared" si="9"/>
        <v>1250</v>
      </c>
      <c r="N174" s="16" t="s">
        <v>124</v>
      </c>
    </row>
    <row r="175" customHeight="1" spans="1:14">
      <c r="A175" s="14">
        <v>169</v>
      </c>
      <c r="B175" s="15" t="s">
        <v>509</v>
      </c>
      <c r="C175" s="15" t="s">
        <v>505</v>
      </c>
      <c r="D175" s="15" t="s">
        <v>506</v>
      </c>
      <c r="E175" s="16" t="s">
        <v>83</v>
      </c>
      <c r="F175" s="140">
        <v>1</v>
      </c>
      <c r="G175" s="141">
        <v>2013.08</v>
      </c>
      <c r="H175" s="15">
        <f t="shared" si="7"/>
        <v>2013.08</v>
      </c>
      <c r="I175" s="142">
        <v>25000</v>
      </c>
      <c r="J175" s="142">
        <v>1818.25</v>
      </c>
      <c r="K175" s="142">
        <f t="shared" si="8"/>
        <v>25000</v>
      </c>
      <c r="L175" s="143">
        <v>0.05</v>
      </c>
      <c r="M175" s="142">
        <f t="shared" si="9"/>
        <v>1250</v>
      </c>
      <c r="N175" s="16" t="s">
        <v>124</v>
      </c>
    </row>
    <row r="176" customHeight="1" spans="1:14">
      <c r="A176" s="14">
        <v>170</v>
      </c>
      <c r="B176" s="15" t="s">
        <v>510</v>
      </c>
      <c r="C176" s="15" t="s">
        <v>511</v>
      </c>
      <c r="D176" s="15" t="s">
        <v>512</v>
      </c>
      <c r="E176" s="16" t="s">
        <v>83</v>
      </c>
      <c r="F176" s="140">
        <v>1</v>
      </c>
      <c r="G176" s="141">
        <v>2013.08</v>
      </c>
      <c r="H176" s="15">
        <f t="shared" si="7"/>
        <v>2013.08</v>
      </c>
      <c r="I176" s="142">
        <v>18600</v>
      </c>
      <c r="J176" s="142">
        <v>1352.75</v>
      </c>
      <c r="K176" s="142">
        <f t="shared" si="8"/>
        <v>18600</v>
      </c>
      <c r="L176" s="144">
        <v>0.05</v>
      </c>
      <c r="M176" s="142">
        <f t="shared" si="9"/>
        <v>930</v>
      </c>
      <c r="N176" s="16" t="s">
        <v>124</v>
      </c>
    </row>
    <row r="177" customHeight="1" spans="1:14">
      <c r="A177" s="14">
        <v>171</v>
      </c>
      <c r="B177" s="15" t="s">
        <v>513</v>
      </c>
      <c r="C177" s="15" t="s">
        <v>511</v>
      </c>
      <c r="D177" s="15" t="s">
        <v>512</v>
      </c>
      <c r="E177" s="16" t="s">
        <v>83</v>
      </c>
      <c r="F177" s="140">
        <v>1</v>
      </c>
      <c r="G177" s="141">
        <v>2013.08</v>
      </c>
      <c r="H177" s="15">
        <f t="shared" si="7"/>
        <v>2013.08</v>
      </c>
      <c r="I177" s="142">
        <v>18600</v>
      </c>
      <c r="J177" s="142">
        <v>1352.75</v>
      </c>
      <c r="K177" s="142">
        <f t="shared" si="8"/>
        <v>18600</v>
      </c>
      <c r="L177" s="143">
        <v>0.05</v>
      </c>
      <c r="M177" s="142">
        <f t="shared" si="9"/>
        <v>930</v>
      </c>
      <c r="N177" s="16" t="s">
        <v>124</v>
      </c>
    </row>
    <row r="178" customHeight="1" spans="1:14">
      <c r="A178" s="14">
        <v>172</v>
      </c>
      <c r="B178" s="15" t="s">
        <v>514</v>
      </c>
      <c r="C178" s="15" t="s">
        <v>511</v>
      </c>
      <c r="D178" s="15" t="s">
        <v>512</v>
      </c>
      <c r="E178" s="16" t="s">
        <v>83</v>
      </c>
      <c r="F178" s="140">
        <v>1</v>
      </c>
      <c r="G178" s="141">
        <v>2013.08</v>
      </c>
      <c r="H178" s="15">
        <f t="shared" si="7"/>
        <v>2013.08</v>
      </c>
      <c r="I178" s="142">
        <v>18600</v>
      </c>
      <c r="J178" s="142">
        <v>1352.75</v>
      </c>
      <c r="K178" s="142">
        <f t="shared" si="8"/>
        <v>18600</v>
      </c>
      <c r="L178" s="144">
        <v>0.05</v>
      </c>
      <c r="M178" s="142">
        <f t="shared" si="9"/>
        <v>930</v>
      </c>
      <c r="N178" s="16" t="s">
        <v>124</v>
      </c>
    </row>
    <row r="179" customHeight="1" spans="1:14">
      <c r="A179" s="14">
        <v>173</v>
      </c>
      <c r="B179" s="15" t="s">
        <v>515</v>
      </c>
      <c r="C179" s="15" t="s">
        <v>511</v>
      </c>
      <c r="D179" s="15" t="s">
        <v>512</v>
      </c>
      <c r="E179" s="16" t="s">
        <v>83</v>
      </c>
      <c r="F179" s="140">
        <v>1</v>
      </c>
      <c r="G179" s="141">
        <v>2013.08</v>
      </c>
      <c r="H179" s="15">
        <f t="shared" si="7"/>
        <v>2013.08</v>
      </c>
      <c r="I179" s="142">
        <v>18600</v>
      </c>
      <c r="J179" s="142">
        <v>1352.75</v>
      </c>
      <c r="K179" s="142">
        <f t="shared" si="8"/>
        <v>18600</v>
      </c>
      <c r="L179" s="143">
        <v>0.05</v>
      </c>
      <c r="M179" s="142">
        <f t="shared" si="9"/>
        <v>930</v>
      </c>
      <c r="N179" s="16" t="s">
        <v>124</v>
      </c>
    </row>
    <row r="180" customHeight="1" spans="1:14">
      <c r="A180" s="14">
        <v>174</v>
      </c>
      <c r="B180" s="15" t="s">
        <v>516</v>
      </c>
      <c r="C180" s="15" t="s">
        <v>517</v>
      </c>
      <c r="D180" s="15" t="s">
        <v>518</v>
      </c>
      <c r="E180" s="16" t="s">
        <v>83</v>
      </c>
      <c r="F180" s="140">
        <v>1</v>
      </c>
      <c r="G180" s="141">
        <v>2013.08</v>
      </c>
      <c r="H180" s="15">
        <f t="shared" si="7"/>
        <v>2013.08</v>
      </c>
      <c r="I180" s="142">
        <v>46000</v>
      </c>
      <c r="J180" s="142">
        <v>3345.5</v>
      </c>
      <c r="K180" s="142">
        <f t="shared" si="8"/>
        <v>46000</v>
      </c>
      <c r="L180" s="144">
        <v>0.05</v>
      </c>
      <c r="M180" s="142">
        <f t="shared" si="9"/>
        <v>2300</v>
      </c>
      <c r="N180" s="16" t="s">
        <v>124</v>
      </c>
    </row>
    <row r="181" customHeight="1" spans="1:14">
      <c r="A181" s="14">
        <v>175</v>
      </c>
      <c r="B181" s="15" t="s">
        <v>519</v>
      </c>
      <c r="C181" s="15" t="s">
        <v>517</v>
      </c>
      <c r="D181" s="15" t="s">
        <v>518</v>
      </c>
      <c r="E181" s="16" t="s">
        <v>83</v>
      </c>
      <c r="F181" s="140">
        <v>1</v>
      </c>
      <c r="G181" s="141">
        <v>2013.08</v>
      </c>
      <c r="H181" s="15">
        <f t="shared" si="7"/>
        <v>2013.08</v>
      </c>
      <c r="I181" s="142">
        <v>46000</v>
      </c>
      <c r="J181" s="142">
        <v>3345.5</v>
      </c>
      <c r="K181" s="142">
        <f t="shared" si="8"/>
        <v>46000</v>
      </c>
      <c r="L181" s="143">
        <v>0.05</v>
      </c>
      <c r="M181" s="142">
        <f t="shared" si="9"/>
        <v>2300</v>
      </c>
      <c r="N181" s="16" t="s">
        <v>124</v>
      </c>
    </row>
    <row r="182" customHeight="1" spans="1:14">
      <c r="A182" s="14">
        <v>176</v>
      </c>
      <c r="B182" s="15" t="s">
        <v>520</v>
      </c>
      <c r="C182" s="15" t="s">
        <v>517</v>
      </c>
      <c r="D182" s="15" t="s">
        <v>521</v>
      </c>
      <c r="E182" s="16" t="s">
        <v>83</v>
      </c>
      <c r="F182" s="140">
        <v>1</v>
      </c>
      <c r="G182" s="141">
        <v>2013.06</v>
      </c>
      <c r="H182" s="15">
        <f t="shared" si="7"/>
        <v>2013.06</v>
      </c>
      <c r="I182" s="142">
        <v>64000</v>
      </c>
      <c r="J182" s="142">
        <v>3657.23</v>
      </c>
      <c r="K182" s="142">
        <f t="shared" si="8"/>
        <v>64000</v>
      </c>
      <c r="L182" s="144">
        <v>0.05</v>
      </c>
      <c r="M182" s="142">
        <f t="shared" si="9"/>
        <v>3200</v>
      </c>
      <c r="N182" s="16" t="s">
        <v>124</v>
      </c>
    </row>
    <row r="183" customHeight="1" spans="1:14">
      <c r="A183" s="14">
        <v>177</v>
      </c>
      <c r="B183" s="15" t="s">
        <v>522</v>
      </c>
      <c r="C183" s="15" t="s">
        <v>505</v>
      </c>
      <c r="D183" s="15" t="s">
        <v>506</v>
      </c>
      <c r="E183" s="16" t="s">
        <v>83</v>
      </c>
      <c r="F183" s="140">
        <v>1</v>
      </c>
      <c r="G183" s="141">
        <v>2013.06</v>
      </c>
      <c r="H183" s="15">
        <f t="shared" si="7"/>
        <v>2013.06</v>
      </c>
      <c r="I183" s="142">
        <v>28500</v>
      </c>
      <c r="J183" s="142">
        <v>1628.54</v>
      </c>
      <c r="K183" s="142">
        <f t="shared" si="8"/>
        <v>28500</v>
      </c>
      <c r="L183" s="143">
        <v>0.05</v>
      </c>
      <c r="M183" s="142">
        <f t="shared" si="9"/>
        <v>1425</v>
      </c>
      <c r="N183" s="16" t="s">
        <v>124</v>
      </c>
    </row>
    <row r="184" customHeight="1" spans="1:14">
      <c r="A184" s="14">
        <v>178</v>
      </c>
      <c r="B184" s="15" t="s">
        <v>523</v>
      </c>
      <c r="C184" s="15" t="s">
        <v>505</v>
      </c>
      <c r="D184" s="15" t="s">
        <v>506</v>
      </c>
      <c r="E184" s="16" t="s">
        <v>83</v>
      </c>
      <c r="F184" s="140">
        <v>1</v>
      </c>
      <c r="G184" s="141">
        <v>2013.06</v>
      </c>
      <c r="H184" s="15">
        <f t="shared" si="7"/>
        <v>2013.06</v>
      </c>
      <c r="I184" s="142">
        <v>28500</v>
      </c>
      <c r="J184" s="142">
        <v>1628.54</v>
      </c>
      <c r="K184" s="142">
        <f t="shared" si="8"/>
        <v>28500</v>
      </c>
      <c r="L184" s="144">
        <v>0.05</v>
      </c>
      <c r="M184" s="142">
        <f t="shared" si="9"/>
        <v>1425</v>
      </c>
      <c r="N184" s="16" t="s">
        <v>124</v>
      </c>
    </row>
    <row r="185" customHeight="1" spans="1:14">
      <c r="A185" s="14">
        <v>179</v>
      </c>
      <c r="B185" s="15" t="s">
        <v>524</v>
      </c>
      <c r="C185" s="15" t="s">
        <v>505</v>
      </c>
      <c r="D185" s="15" t="s">
        <v>506</v>
      </c>
      <c r="E185" s="16" t="s">
        <v>83</v>
      </c>
      <c r="F185" s="140">
        <v>1</v>
      </c>
      <c r="G185" s="141">
        <v>2013.06</v>
      </c>
      <c r="H185" s="15">
        <f t="shared" si="7"/>
        <v>2013.06</v>
      </c>
      <c r="I185" s="142">
        <v>28500</v>
      </c>
      <c r="J185" s="142">
        <v>1628.54</v>
      </c>
      <c r="K185" s="142">
        <f t="shared" si="8"/>
        <v>28500</v>
      </c>
      <c r="L185" s="143">
        <v>0.05</v>
      </c>
      <c r="M185" s="142">
        <f t="shared" si="9"/>
        <v>1425</v>
      </c>
      <c r="N185" s="16" t="s">
        <v>124</v>
      </c>
    </row>
    <row r="186" customHeight="1" spans="1:14">
      <c r="A186" s="14">
        <v>180</v>
      </c>
      <c r="B186" s="15" t="s">
        <v>525</v>
      </c>
      <c r="C186" s="15" t="s">
        <v>526</v>
      </c>
      <c r="D186" s="15" t="s">
        <v>527</v>
      </c>
      <c r="E186" s="16" t="s">
        <v>83</v>
      </c>
      <c r="F186" s="140">
        <v>1</v>
      </c>
      <c r="G186" s="141">
        <v>2001</v>
      </c>
      <c r="H186" s="15">
        <f t="shared" si="7"/>
        <v>2001</v>
      </c>
      <c r="I186" s="142">
        <v>4100</v>
      </c>
      <c r="J186" s="142" t="s">
        <v>146</v>
      </c>
      <c r="K186" s="142">
        <f t="shared" si="8"/>
        <v>4100</v>
      </c>
      <c r="L186" s="144">
        <v>0.05</v>
      </c>
      <c r="M186" s="142">
        <f t="shared" si="9"/>
        <v>205</v>
      </c>
      <c r="N186" s="16" t="s">
        <v>85</v>
      </c>
    </row>
    <row r="187" customHeight="1" spans="1:14">
      <c r="A187" s="14">
        <v>181</v>
      </c>
      <c r="B187" s="15" t="s">
        <v>528</v>
      </c>
      <c r="C187" s="15" t="s">
        <v>529</v>
      </c>
      <c r="D187" s="15" t="s">
        <v>530</v>
      </c>
      <c r="E187" s="16" t="s">
        <v>83</v>
      </c>
      <c r="F187" s="140">
        <v>1</v>
      </c>
      <c r="G187" s="141">
        <v>2001</v>
      </c>
      <c r="H187" s="15">
        <f t="shared" si="7"/>
        <v>2001</v>
      </c>
      <c r="I187" s="142">
        <v>3200</v>
      </c>
      <c r="J187" s="142" t="s">
        <v>146</v>
      </c>
      <c r="K187" s="142">
        <f t="shared" si="8"/>
        <v>3200</v>
      </c>
      <c r="L187" s="143">
        <v>0.05</v>
      </c>
      <c r="M187" s="142">
        <f t="shared" si="9"/>
        <v>160</v>
      </c>
      <c r="N187" s="15" t="s">
        <v>85</v>
      </c>
    </row>
    <row r="188" customHeight="1" spans="1:14">
      <c r="A188" s="14">
        <v>182</v>
      </c>
      <c r="B188" s="15" t="s">
        <v>531</v>
      </c>
      <c r="C188" s="15" t="s">
        <v>529</v>
      </c>
      <c r="D188" s="15" t="s">
        <v>532</v>
      </c>
      <c r="E188" s="16" t="s">
        <v>83</v>
      </c>
      <c r="F188" s="140">
        <v>1</v>
      </c>
      <c r="G188" s="141">
        <v>2003</v>
      </c>
      <c r="H188" s="15">
        <f t="shared" si="7"/>
        <v>2003</v>
      </c>
      <c r="I188" s="142">
        <v>2400</v>
      </c>
      <c r="J188" s="142" t="s">
        <v>146</v>
      </c>
      <c r="K188" s="142">
        <f t="shared" si="8"/>
        <v>2400</v>
      </c>
      <c r="L188" s="144">
        <v>0.05</v>
      </c>
      <c r="M188" s="142">
        <f t="shared" si="9"/>
        <v>120</v>
      </c>
      <c r="N188" s="15" t="s">
        <v>85</v>
      </c>
    </row>
    <row r="189" customHeight="1" spans="1:14">
      <c r="A189" s="14">
        <v>183</v>
      </c>
      <c r="B189" s="15" t="s">
        <v>533</v>
      </c>
      <c r="C189" s="15" t="s">
        <v>529</v>
      </c>
      <c r="D189" s="15" t="s">
        <v>534</v>
      </c>
      <c r="E189" s="16" t="s">
        <v>83</v>
      </c>
      <c r="F189" s="140">
        <v>1</v>
      </c>
      <c r="G189" s="141">
        <v>2003</v>
      </c>
      <c r="H189" s="15">
        <f t="shared" si="7"/>
        <v>2003</v>
      </c>
      <c r="I189" s="142">
        <v>3000</v>
      </c>
      <c r="J189" s="142" t="s">
        <v>146</v>
      </c>
      <c r="K189" s="142">
        <f t="shared" si="8"/>
        <v>3000</v>
      </c>
      <c r="L189" s="143">
        <v>0.05</v>
      </c>
      <c r="M189" s="142">
        <f t="shared" si="9"/>
        <v>150</v>
      </c>
      <c r="N189" s="15" t="s">
        <v>85</v>
      </c>
    </row>
    <row r="190" customHeight="1" spans="1:14">
      <c r="A190" s="14">
        <v>184</v>
      </c>
      <c r="B190" s="15" t="s">
        <v>535</v>
      </c>
      <c r="C190" s="15" t="s">
        <v>529</v>
      </c>
      <c r="D190" s="15" t="s">
        <v>536</v>
      </c>
      <c r="E190" s="16" t="s">
        <v>83</v>
      </c>
      <c r="F190" s="140">
        <v>1</v>
      </c>
      <c r="G190" s="141">
        <v>2009</v>
      </c>
      <c r="H190" s="15">
        <f t="shared" si="7"/>
        <v>2009</v>
      </c>
      <c r="I190" s="142">
        <v>2400</v>
      </c>
      <c r="J190" s="142" t="s">
        <v>146</v>
      </c>
      <c r="K190" s="142">
        <f t="shared" si="8"/>
        <v>2400</v>
      </c>
      <c r="L190" s="144">
        <v>0.05</v>
      </c>
      <c r="M190" s="142">
        <f t="shared" si="9"/>
        <v>120</v>
      </c>
      <c r="N190" s="15" t="s">
        <v>85</v>
      </c>
    </row>
    <row r="191" customHeight="1" spans="1:14">
      <c r="A191" s="14">
        <v>185</v>
      </c>
      <c r="B191" s="15" t="s">
        <v>537</v>
      </c>
      <c r="C191" s="15" t="s">
        <v>538</v>
      </c>
      <c r="D191" s="15" t="s">
        <v>539</v>
      </c>
      <c r="E191" s="16" t="s">
        <v>83</v>
      </c>
      <c r="F191" s="140">
        <v>1</v>
      </c>
      <c r="G191" s="141">
        <v>2009</v>
      </c>
      <c r="H191" s="15">
        <f t="shared" si="7"/>
        <v>2009</v>
      </c>
      <c r="I191" s="142">
        <v>5600</v>
      </c>
      <c r="J191" s="142" t="s">
        <v>146</v>
      </c>
      <c r="K191" s="142">
        <f t="shared" si="8"/>
        <v>5600</v>
      </c>
      <c r="L191" s="143">
        <v>0.05</v>
      </c>
      <c r="M191" s="142">
        <f t="shared" si="9"/>
        <v>280</v>
      </c>
      <c r="N191" s="15" t="s">
        <v>85</v>
      </c>
    </row>
    <row r="192" customHeight="1" spans="1:14">
      <c r="A192" s="14">
        <v>186</v>
      </c>
      <c r="B192" s="15" t="s">
        <v>540</v>
      </c>
      <c r="C192" s="15" t="s">
        <v>541</v>
      </c>
      <c r="D192" s="15" t="s">
        <v>542</v>
      </c>
      <c r="E192" s="16" t="s">
        <v>83</v>
      </c>
      <c r="F192" s="140">
        <v>1</v>
      </c>
      <c r="G192" s="141">
        <v>2011.06</v>
      </c>
      <c r="H192" s="15">
        <f t="shared" si="7"/>
        <v>2011.06</v>
      </c>
      <c r="I192" s="142">
        <v>2100</v>
      </c>
      <c r="J192" s="142" t="s">
        <v>146</v>
      </c>
      <c r="K192" s="142">
        <f t="shared" si="8"/>
        <v>2100</v>
      </c>
      <c r="L192" s="144">
        <v>0.05</v>
      </c>
      <c r="M192" s="142">
        <f t="shared" si="9"/>
        <v>105</v>
      </c>
      <c r="N192" s="15" t="s">
        <v>85</v>
      </c>
    </row>
    <row r="193" customHeight="1" spans="1:14">
      <c r="A193" s="14">
        <v>187</v>
      </c>
      <c r="B193" s="15" t="s">
        <v>543</v>
      </c>
      <c r="C193" s="15" t="s">
        <v>529</v>
      </c>
      <c r="D193" s="15" t="s">
        <v>544</v>
      </c>
      <c r="E193" s="16" t="s">
        <v>83</v>
      </c>
      <c r="F193" s="140">
        <v>1</v>
      </c>
      <c r="G193" s="141">
        <v>2011.06</v>
      </c>
      <c r="H193" s="15">
        <f t="shared" si="7"/>
        <v>2011.06</v>
      </c>
      <c r="I193" s="142">
        <v>1900</v>
      </c>
      <c r="J193" s="142" t="s">
        <v>146</v>
      </c>
      <c r="K193" s="142">
        <f t="shared" si="8"/>
        <v>1900</v>
      </c>
      <c r="L193" s="143">
        <v>0.05</v>
      </c>
      <c r="M193" s="142">
        <f t="shared" si="9"/>
        <v>95</v>
      </c>
      <c r="N193" s="15" t="s">
        <v>85</v>
      </c>
    </row>
    <row r="194" customHeight="1" spans="1:14">
      <c r="A194" s="14">
        <v>188</v>
      </c>
      <c r="B194" s="15" t="s">
        <v>545</v>
      </c>
      <c r="C194" s="15" t="s">
        <v>526</v>
      </c>
      <c r="D194" s="15" t="s">
        <v>546</v>
      </c>
      <c r="E194" s="16" t="s">
        <v>83</v>
      </c>
      <c r="F194" s="140">
        <v>1</v>
      </c>
      <c r="G194" s="141">
        <v>2013.08</v>
      </c>
      <c r="H194" s="15">
        <f t="shared" si="7"/>
        <v>2013.08</v>
      </c>
      <c r="I194" s="142">
        <v>3000</v>
      </c>
      <c r="J194" s="142">
        <v>218.25</v>
      </c>
      <c r="K194" s="142">
        <f t="shared" si="8"/>
        <v>3000</v>
      </c>
      <c r="L194" s="144">
        <v>0.05</v>
      </c>
      <c r="M194" s="142">
        <f t="shared" si="9"/>
        <v>150</v>
      </c>
      <c r="N194" s="16" t="s">
        <v>124</v>
      </c>
    </row>
    <row r="195" customHeight="1" spans="1:14">
      <c r="A195" s="14">
        <v>189</v>
      </c>
      <c r="B195" s="15" t="s">
        <v>547</v>
      </c>
      <c r="C195" s="15" t="s">
        <v>548</v>
      </c>
      <c r="D195" s="15" t="s">
        <v>549</v>
      </c>
      <c r="E195" s="16" t="s">
        <v>83</v>
      </c>
      <c r="F195" s="140">
        <v>1</v>
      </c>
      <c r="G195" s="141">
        <v>2013.08</v>
      </c>
      <c r="H195" s="15">
        <f t="shared" si="7"/>
        <v>2013.08</v>
      </c>
      <c r="I195" s="142">
        <v>2370</v>
      </c>
      <c r="J195" s="142">
        <v>172.25</v>
      </c>
      <c r="K195" s="142">
        <f t="shared" si="8"/>
        <v>2370</v>
      </c>
      <c r="L195" s="143">
        <v>0.05</v>
      </c>
      <c r="M195" s="142">
        <f t="shared" si="9"/>
        <v>118.5</v>
      </c>
      <c r="N195" s="16" t="s">
        <v>124</v>
      </c>
    </row>
    <row r="196" customHeight="1" spans="1:14">
      <c r="A196" s="14">
        <v>190</v>
      </c>
      <c r="B196" s="15" t="s">
        <v>550</v>
      </c>
      <c r="C196" s="15" t="s">
        <v>548</v>
      </c>
      <c r="D196" s="15" t="s">
        <v>549</v>
      </c>
      <c r="E196" s="16" t="s">
        <v>83</v>
      </c>
      <c r="F196" s="140">
        <v>1</v>
      </c>
      <c r="G196" s="141">
        <v>2013.08</v>
      </c>
      <c r="H196" s="15">
        <f t="shared" si="7"/>
        <v>2013.08</v>
      </c>
      <c r="I196" s="142">
        <v>2370</v>
      </c>
      <c r="J196" s="142">
        <v>172.25</v>
      </c>
      <c r="K196" s="142">
        <f t="shared" si="8"/>
        <v>2370</v>
      </c>
      <c r="L196" s="144">
        <v>0.05</v>
      </c>
      <c r="M196" s="142">
        <f t="shared" si="9"/>
        <v>118.5</v>
      </c>
      <c r="N196" s="16" t="s">
        <v>124</v>
      </c>
    </row>
    <row r="197" customHeight="1" spans="1:14">
      <c r="A197" s="14">
        <v>191</v>
      </c>
      <c r="B197" s="15" t="s">
        <v>551</v>
      </c>
      <c r="C197" s="15" t="s">
        <v>548</v>
      </c>
      <c r="D197" s="15" t="s">
        <v>549</v>
      </c>
      <c r="E197" s="16" t="s">
        <v>83</v>
      </c>
      <c r="F197" s="140">
        <v>1</v>
      </c>
      <c r="G197" s="141">
        <v>2013.08</v>
      </c>
      <c r="H197" s="15">
        <f t="shared" si="7"/>
        <v>2013.08</v>
      </c>
      <c r="I197" s="142">
        <v>2370</v>
      </c>
      <c r="J197" s="142">
        <v>172.25</v>
      </c>
      <c r="K197" s="142">
        <f t="shared" si="8"/>
        <v>2370</v>
      </c>
      <c r="L197" s="143">
        <v>0.05</v>
      </c>
      <c r="M197" s="142">
        <f t="shared" si="9"/>
        <v>118.5</v>
      </c>
      <c r="N197" s="16" t="s">
        <v>124</v>
      </c>
    </row>
    <row r="198" customHeight="1" spans="1:14">
      <c r="A198" s="14">
        <v>192</v>
      </c>
      <c r="B198" s="15" t="s">
        <v>552</v>
      </c>
      <c r="C198" s="15" t="s">
        <v>548</v>
      </c>
      <c r="D198" s="15" t="s">
        <v>549</v>
      </c>
      <c r="E198" s="16" t="s">
        <v>83</v>
      </c>
      <c r="F198" s="140">
        <v>1</v>
      </c>
      <c r="G198" s="141">
        <v>2013.08</v>
      </c>
      <c r="H198" s="15">
        <f t="shared" si="7"/>
        <v>2013.08</v>
      </c>
      <c r="I198" s="142">
        <v>2370</v>
      </c>
      <c r="J198" s="142">
        <v>172.25</v>
      </c>
      <c r="K198" s="142">
        <f t="shared" si="8"/>
        <v>2370</v>
      </c>
      <c r="L198" s="144">
        <v>0.05</v>
      </c>
      <c r="M198" s="142">
        <f t="shared" si="9"/>
        <v>118.5</v>
      </c>
      <c r="N198" s="16" t="s">
        <v>124</v>
      </c>
    </row>
    <row r="199" customHeight="1" spans="1:14">
      <c r="A199" s="14">
        <v>193</v>
      </c>
      <c r="B199" s="15" t="s">
        <v>553</v>
      </c>
      <c r="C199" s="15" t="s">
        <v>554</v>
      </c>
      <c r="D199" s="15" t="s">
        <v>555</v>
      </c>
      <c r="E199" s="16" t="s">
        <v>83</v>
      </c>
      <c r="F199" s="140">
        <v>1</v>
      </c>
      <c r="G199" s="141">
        <v>2013.08</v>
      </c>
      <c r="H199" s="15">
        <f t="shared" si="7"/>
        <v>2013.08</v>
      </c>
      <c r="I199" s="142">
        <v>2850</v>
      </c>
      <c r="J199" s="142">
        <v>207.25</v>
      </c>
      <c r="K199" s="142">
        <f t="shared" si="8"/>
        <v>2850</v>
      </c>
      <c r="L199" s="143">
        <v>0.05</v>
      </c>
      <c r="M199" s="142">
        <f t="shared" si="9"/>
        <v>142.5</v>
      </c>
      <c r="N199" s="16" t="s">
        <v>124</v>
      </c>
    </row>
    <row r="200" customHeight="1" spans="1:14">
      <c r="A200" s="14">
        <v>194</v>
      </c>
      <c r="B200" s="15" t="s">
        <v>556</v>
      </c>
      <c r="C200" s="15" t="s">
        <v>557</v>
      </c>
      <c r="D200" s="15" t="s">
        <v>558</v>
      </c>
      <c r="E200" s="16" t="s">
        <v>83</v>
      </c>
      <c r="F200" s="140">
        <v>1</v>
      </c>
      <c r="G200" s="141">
        <v>2011.06</v>
      </c>
      <c r="H200" s="15">
        <f t="shared" ref="H200:H226" si="10">G200</f>
        <v>2011.06</v>
      </c>
      <c r="I200" s="142">
        <v>1600</v>
      </c>
      <c r="J200" s="142" t="s">
        <v>146</v>
      </c>
      <c r="K200" s="142">
        <f t="shared" ref="K200:K226" si="11">I200</f>
        <v>1600</v>
      </c>
      <c r="L200" s="144">
        <v>0.05</v>
      </c>
      <c r="M200" s="142">
        <f t="shared" si="9"/>
        <v>80</v>
      </c>
      <c r="N200" s="15" t="s">
        <v>85</v>
      </c>
    </row>
    <row r="201" customHeight="1" spans="1:14">
      <c r="A201" s="14">
        <v>195</v>
      </c>
      <c r="B201" s="15" t="s">
        <v>559</v>
      </c>
      <c r="C201" s="15" t="s">
        <v>560</v>
      </c>
      <c r="D201" s="15" t="s">
        <v>561</v>
      </c>
      <c r="E201" s="16" t="s">
        <v>83</v>
      </c>
      <c r="F201" s="140">
        <v>1</v>
      </c>
      <c r="G201" s="141">
        <v>2013.08</v>
      </c>
      <c r="H201" s="15">
        <f t="shared" si="10"/>
        <v>2013.08</v>
      </c>
      <c r="I201" s="142">
        <v>3100</v>
      </c>
      <c r="J201" s="142">
        <v>225.5</v>
      </c>
      <c r="K201" s="142">
        <f t="shared" si="11"/>
        <v>3100</v>
      </c>
      <c r="L201" s="143">
        <v>0.05</v>
      </c>
      <c r="M201" s="142">
        <f t="shared" si="9"/>
        <v>155</v>
      </c>
      <c r="N201" s="16" t="s">
        <v>124</v>
      </c>
    </row>
    <row r="202" customHeight="1" spans="1:14">
      <c r="A202" s="14">
        <v>196</v>
      </c>
      <c r="B202" s="15" t="s">
        <v>562</v>
      </c>
      <c r="C202" s="15" t="s">
        <v>560</v>
      </c>
      <c r="D202" s="15" t="s">
        <v>561</v>
      </c>
      <c r="E202" s="16" t="s">
        <v>83</v>
      </c>
      <c r="F202" s="140">
        <v>1</v>
      </c>
      <c r="G202" s="141">
        <v>2013.08</v>
      </c>
      <c r="H202" s="15">
        <f t="shared" si="10"/>
        <v>2013.08</v>
      </c>
      <c r="I202" s="142">
        <v>3100</v>
      </c>
      <c r="J202" s="142">
        <v>225.5</v>
      </c>
      <c r="K202" s="142">
        <f t="shared" si="11"/>
        <v>3100</v>
      </c>
      <c r="L202" s="144">
        <v>0.05</v>
      </c>
      <c r="M202" s="142">
        <f t="shared" si="9"/>
        <v>155</v>
      </c>
      <c r="N202" s="16" t="s">
        <v>124</v>
      </c>
    </row>
    <row r="203" customHeight="1" spans="1:14">
      <c r="A203" s="14">
        <v>197</v>
      </c>
      <c r="B203" s="15" t="s">
        <v>563</v>
      </c>
      <c r="C203" s="15" t="s">
        <v>564</v>
      </c>
      <c r="D203" s="15" t="s">
        <v>565</v>
      </c>
      <c r="E203" s="16" t="s">
        <v>83</v>
      </c>
      <c r="F203" s="140">
        <v>1</v>
      </c>
      <c r="G203" s="141">
        <v>2013.08</v>
      </c>
      <c r="H203" s="15">
        <f t="shared" si="10"/>
        <v>2013.08</v>
      </c>
      <c r="I203" s="142">
        <v>1800</v>
      </c>
      <c r="J203" s="142">
        <v>131</v>
      </c>
      <c r="K203" s="142">
        <f t="shared" si="11"/>
        <v>1800</v>
      </c>
      <c r="L203" s="143">
        <v>0.05</v>
      </c>
      <c r="M203" s="142">
        <f t="shared" si="9"/>
        <v>90</v>
      </c>
      <c r="N203" s="16" t="s">
        <v>124</v>
      </c>
    </row>
    <row r="204" customHeight="1" spans="1:14">
      <c r="A204" s="14">
        <v>198</v>
      </c>
      <c r="B204" s="15" t="s">
        <v>566</v>
      </c>
      <c r="C204" s="15" t="s">
        <v>564</v>
      </c>
      <c r="D204" s="15" t="s">
        <v>565</v>
      </c>
      <c r="E204" s="16" t="s">
        <v>83</v>
      </c>
      <c r="F204" s="140">
        <v>1</v>
      </c>
      <c r="G204" s="141">
        <v>2013.08</v>
      </c>
      <c r="H204" s="15">
        <f t="shared" si="10"/>
        <v>2013.08</v>
      </c>
      <c r="I204" s="142">
        <v>1800</v>
      </c>
      <c r="J204" s="142">
        <v>131</v>
      </c>
      <c r="K204" s="142">
        <f t="shared" si="11"/>
        <v>1800</v>
      </c>
      <c r="L204" s="144">
        <v>0.05</v>
      </c>
      <c r="M204" s="142">
        <f t="shared" si="9"/>
        <v>90</v>
      </c>
      <c r="N204" s="16" t="s">
        <v>124</v>
      </c>
    </row>
    <row r="205" customHeight="1" spans="1:14">
      <c r="A205" s="14">
        <v>199</v>
      </c>
      <c r="B205" s="15" t="s">
        <v>567</v>
      </c>
      <c r="C205" s="15" t="s">
        <v>564</v>
      </c>
      <c r="D205" s="15" t="s">
        <v>565</v>
      </c>
      <c r="E205" s="16" t="s">
        <v>83</v>
      </c>
      <c r="F205" s="140">
        <v>1</v>
      </c>
      <c r="G205" s="141">
        <v>2013.08</v>
      </c>
      <c r="H205" s="15">
        <f t="shared" si="10"/>
        <v>2013.08</v>
      </c>
      <c r="I205" s="142">
        <v>1800</v>
      </c>
      <c r="J205" s="142">
        <v>131</v>
      </c>
      <c r="K205" s="142">
        <f t="shared" si="11"/>
        <v>1800</v>
      </c>
      <c r="L205" s="143">
        <v>0.05</v>
      </c>
      <c r="M205" s="142">
        <f t="shared" ref="M205:M226" si="12">K205*L205</f>
        <v>90</v>
      </c>
      <c r="N205" s="16" t="s">
        <v>124</v>
      </c>
    </row>
    <row r="206" customHeight="1" spans="1:14">
      <c r="A206" s="14">
        <v>200</v>
      </c>
      <c r="B206" s="15" t="s">
        <v>568</v>
      </c>
      <c r="C206" s="15" t="s">
        <v>569</v>
      </c>
      <c r="D206" s="15" t="s">
        <v>570</v>
      </c>
      <c r="E206" s="16" t="s">
        <v>83</v>
      </c>
      <c r="F206" s="140">
        <v>1</v>
      </c>
      <c r="G206" s="141">
        <v>2013.06</v>
      </c>
      <c r="H206" s="15">
        <f t="shared" si="10"/>
        <v>2013.06</v>
      </c>
      <c r="I206" s="142">
        <v>1150</v>
      </c>
      <c r="J206" s="142">
        <v>65.77</v>
      </c>
      <c r="K206" s="142">
        <f t="shared" si="11"/>
        <v>1150</v>
      </c>
      <c r="L206" s="144">
        <v>0.05</v>
      </c>
      <c r="M206" s="142">
        <f t="shared" si="12"/>
        <v>57.5</v>
      </c>
      <c r="N206" s="16" t="s">
        <v>124</v>
      </c>
    </row>
    <row r="207" customHeight="1" spans="1:14">
      <c r="A207" s="14">
        <v>201</v>
      </c>
      <c r="B207" s="15" t="s">
        <v>571</v>
      </c>
      <c r="C207" s="15" t="s">
        <v>572</v>
      </c>
      <c r="D207" s="15" t="s">
        <v>573</v>
      </c>
      <c r="E207" s="16" t="s">
        <v>83</v>
      </c>
      <c r="F207" s="140">
        <v>1</v>
      </c>
      <c r="G207" s="141">
        <v>1998</v>
      </c>
      <c r="H207" s="15">
        <f t="shared" si="10"/>
        <v>1998</v>
      </c>
      <c r="I207" s="142">
        <v>2300</v>
      </c>
      <c r="J207" s="142" t="s">
        <v>146</v>
      </c>
      <c r="K207" s="142">
        <f t="shared" si="11"/>
        <v>2300</v>
      </c>
      <c r="L207" s="143">
        <v>0.05</v>
      </c>
      <c r="M207" s="142">
        <f t="shared" si="12"/>
        <v>115</v>
      </c>
      <c r="N207" s="15" t="s">
        <v>85</v>
      </c>
    </row>
    <row r="208" customHeight="1" spans="1:14">
      <c r="A208" s="14">
        <v>202</v>
      </c>
      <c r="B208" s="15" t="s">
        <v>574</v>
      </c>
      <c r="C208" s="15" t="s">
        <v>572</v>
      </c>
      <c r="D208" s="15" t="s">
        <v>575</v>
      </c>
      <c r="E208" s="16" t="s">
        <v>83</v>
      </c>
      <c r="F208" s="140">
        <v>1</v>
      </c>
      <c r="G208" s="141">
        <v>2002</v>
      </c>
      <c r="H208" s="15">
        <f t="shared" si="10"/>
        <v>2002</v>
      </c>
      <c r="I208" s="142">
        <v>1900</v>
      </c>
      <c r="J208" s="142" t="s">
        <v>146</v>
      </c>
      <c r="K208" s="142">
        <f t="shared" si="11"/>
        <v>1900</v>
      </c>
      <c r="L208" s="144">
        <v>0.05</v>
      </c>
      <c r="M208" s="142">
        <f t="shared" si="12"/>
        <v>95</v>
      </c>
      <c r="N208" s="15" t="s">
        <v>85</v>
      </c>
    </row>
    <row r="209" customHeight="1" spans="1:14">
      <c r="A209" s="14">
        <v>203</v>
      </c>
      <c r="B209" s="15" t="s">
        <v>576</v>
      </c>
      <c r="C209" s="15" t="s">
        <v>577</v>
      </c>
      <c r="D209" s="15" t="s">
        <v>578</v>
      </c>
      <c r="E209" s="16" t="s">
        <v>83</v>
      </c>
      <c r="F209" s="140">
        <v>1</v>
      </c>
      <c r="G209" s="141">
        <v>2009</v>
      </c>
      <c r="H209" s="15">
        <f t="shared" si="10"/>
        <v>2009</v>
      </c>
      <c r="I209" s="142">
        <v>2800</v>
      </c>
      <c r="J209" s="142" t="s">
        <v>146</v>
      </c>
      <c r="K209" s="142">
        <f t="shared" si="11"/>
        <v>2800</v>
      </c>
      <c r="L209" s="143">
        <v>0.05</v>
      </c>
      <c r="M209" s="142">
        <f t="shared" si="12"/>
        <v>140</v>
      </c>
      <c r="N209" s="15" t="s">
        <v>85</v>
      </c>
    </row>
    <row r="210" customHeight="1" spans="1:14">
      <c r="A210" s="14">
        <v>204</v>
      </c>
      <c r="B210" s="15" t="s">
        <v>579</v>
      </c>
      <c r="C210" s="15" t="s">
        <v>580</v>
      </c>
      <c r="D210" s="15" t="s">
        <v>581</v>
      </c>
      <c r="E210" s="16" t="s">
        <v>83</v>
      </c>
      <c r="F210" s="140">
        <v>1</v>
      </c>
      <c r="G210" s="141">
        <v>2011.06</v>
      </c>
      <c r="H210" s="15">
        <f t="shared" si="10"/>
        <v>2011.06</v>
      </c>
      <c r="I210" s="142">
        <v>2100</v>
      </c>
      <c r="J210" s="142" t="s">
        <v>146</v>
      </c>
      <c r="K210" s="142">
        <f t="shared" si="11"/>
        <v>2100</v>
      </c>
      <c r="L210" s="144">
        <v>0.05</v>
      </c>
      <c r="M210" s="142">
        <f t="shared" si="12"/>
        <v>105</v>
      </c>
      <c r="N210" s="15" t="s">
        <v>85</v>
      </c>
    </row>
    <row r="211" customHeight="1" spans="1:14">
      <c r="A211" s="14">
        <v>205</v>
      </c>
      <c r="B211" s="15" t="s">
        <v>582</v>
      </c>
      <c r="C211" s="15" t="s">
        <v>583</v>
      </c>
      <c r="D211" s="15" t="s">
        <v>584</v>
      </c>
      <c r="E211" s="16" t="s">
        <v>83</v>
      </c>
      <c r="F211" s="140">
        <v>1</v>
      </c>
      <c r="G211" s="141">
        <v>2013.08</v>
      </c>
      <c r="H211" s="15">
        <f t="shared" si="10"/>
        <v>2013.08</v>
      </c>
      <c r="I211" s="142">
        <v>2500</v>
      </c>
      <c r="J211" s="142">
        <v>181.75</v>
      </c>
      <c r="K211" s="142">
        <f t="shared" si="11"/>
        <v>2500</v>
      </c>
      <c r="L211" s="143">
        <v>0.05</v>
      </c>
      <c r="M211" s="142">
        <f t="shared" si="12"/>
        <v>125</v>
      </c>
      <c r="N211" s="16" t="s">
        <v>124</v>
      </c>
    </row>
    <row r="212" customHeight="1" spans="1:14">
      <c r="A212" s="14">
        <v>206</v>
      </c>
      <c r="B212" s="15" t="s">
        <v>585</v>
      </c>
      <c r="C212" s="15" t="s">
        <v>586</v>
      </c>
      <c r="D212" s="15" t="s">
        <v>584</v>
      </c>
      <c r="E212" s="16" t="s">
        <v>83</v>
      </c>
      <c r="F212" s="140">
        <v>1</v>
      </c>
      <c r="G212" s="141">
        <v>2014.04</v>
      </c>
      <c r="H212" s="15">
        <f t="shared" si="10"/>
        <v>2014.04</v>
      </c>
      <c r="I212" s="142">
        <v>2900</v>
      </c>
      <c r="J212" s="142">
        <v>464</v>
      </c>
      <c r="K212" s="142">
        <f t="shared" si="11"/>
        <v>2900</v>
      </c>
      <c r="L212" s="144">
        <v>0.05</v>
      </c>
      <c r="M212" s="142">
        <f t="shared" si="12"/>
        <v>145</v>
      </c>
      <c r="N212" s="16" t="s">
        <v>124</v>
      </c>
    </row>
    <row r="213" customHeight="1" spans="1:14">
      <c r="A213" s="14">
        <v>207</v>
      </c>
      <c r="B213" s="15" t="s">
        <v>587</v>
      </c>
      <c r="C213" s="15" t="s">
        <v>586</v>
      </c>
      <c r="D213" s="15" t="s">
        <v>588</v>
      </c>
      <c r="E213" s="16" t="s">
        <v>83</v>
      </c>
      <c r="F213" s="140">
        <v>1</v>
      </c>
      <c r="G213" s="141">
        <v>2015.04</v>
      </c>
      <c r="H213" s="15">
        <f t="shared" si="10"/>
        <v>2015.04</v>
      </c>
      <c r="I213" s="142">
        <v>2000</v>
      </c>
      <c r="J213" s="142">
        <v>560</v>
      </c>
      <c r="K213" s="142">
        <f t="shared" si="11"/>
        <v>2000</v>
      </c>
      <c r="L213" s="143">
        <v>0.05</v>
      </c>
      <c r="M213" s="142">
        <f t="shared" si="12"/>
        <v>100</v>
      </c>
      <c r="N213" s="16" t="s">
        <v>124</v>
      </c>
    </row>
    <row r="214" customHeight="1" spans="1:14">
      <c r="A214" s="14">
        <v>208</v>
      </c>
      <c r="B214" s="15" t="s">
        <v>589</v>
      </c>
      <c r="C214" s="15" t="s">
        <v>590</v>
      </c>
      <c r="D214" s="15" t="s">
        <v>591</v>
      </c>
      <c r="E214" s="16" t="s">
        <v>83</v>
      </c>
      <c r="F214" s="140">
        <v>1</v>
      </c>
      <c r="G214" s="141">
        <v>2009</v>
      </c>
      <c r="H214" s="15">
        <f t="shared" si="10"/>
        <v>2009</v>
      </c>
      <c r="I214" s="142">
        <v>1500</v>
      </c>
      <c r="J214" s="142" t="s">
        <v>146</v>
      </c>
      <c r="K214" s="142">
        <f t="shared" si="11"/>
        <v>1500</v>
      </c>
      <c r="L214" s="144">
        <v>0.05</v>
      </c>
      <c r="M214" s="142">
        <f t="shared" si="12"/>
        <v>75</v>
      </c>
      <c r="N214" s="15" t="s">
        <v>85</v>
      </c>
    </row>
    <row r="215" customHeight="1" spans="1:14">
      <c r="A215" s="14">
        <v>209</v>
      </c>
      <c r="B215" s="15" t="s">
        <v>592</v>
      </c>
      <c r="C215" s="15" t="s">
        <v>593</v>
      </c>
      <c r="D215" s="15" t="s">
        <v>594</v>
      </c>
      <c r="E215" s="16" t="s">
        <v>83</v>
      </c>
      <c r="F215" s="140">
        <v>1</v>
      </c>
      <c r="G215" s="141">
        <v>2010</v>
      </c>
      <c r="H215" s="15">
        <f t="shared" si="10"/>
        <v>2010</v>
      </c>
      <c r="I215" s="142">
        <v>1100</v>
      </c>
      <c r="J215" s="142" t="s">
        <v>146</v>
      </c>
      <c r="K215" s="142">
        <f t="shared" si="11"/>
        <v>1100</v>
      </c>
      <c r="L215" s="143">
        <v>0.05</v>
      </c>
      <c r="M215" s="142">
        <f t="shared" si="12"/>
        <v>55</v>
      </c>
      <c r="N215" s="15" t="s">
        <v>85</v>
      </c>
    </row>
    <row r="216" customHeight="1" spans="1:14">
      <c r="A216" s="14">
        <v>210</v>
      </c>
      <c r="B216" s="15" t="s">
        <v>595</v>
      </c>
      <c r="C216" s="15" t="s">
        <v>596</v>
      </c>
      <c r="D216" s="15" t="s">
        <v>597</v>
      </c>
      <c r="E216" s="16" t="s">
        <v>83</v>
      </c>
      <c r="F216" s="140">
        <v>1</v>
      </c>
      <c r="G216" s="141">
        <v>2009</v>
      </c>
      <c r="H216" s="15">
        <f t="shared" si="10"/>
        <v>2009</v>
      </c>
      <c r="I216" s="142">
        <v>4800</v>
      </c>
      <c r="J216" s="142" t="s">
        <v>146</v>
      </c>
      <c r="K216" s="142">
        <f t="shared" si="11"/>
        <v>4800</v>
      </c>
      <c r="L216" s="144">
        <v>0.05</v>
      </c>
      <c r="M216" s="142">
        <f t="shared" si="12"/>
        <v>240</v>
      </c>
      <c r="N216" s="15" t="s">
        <v>85</v>
      </c>
    </row>
    <row r="217" customHeight="1" spans="1:14">
      <c r="A217" s="14">
        <v>211</v>
      </c>
      <c r="B217" s="15" t="s">
        <v>598</v>
      </c>
      <c r="C217" s="15" t="s">
        <v>599</v>
      </c>
      <c r="D217" s="15" t="s">
        <v>600</v>
      </c>
      <c r="E217" s="16" t="s">
        <v>83</v>
      </c>
      <c r="F217" s="140">
        <v>1</v>
      </c>
      <c r="G217" s="141">
        <v>2009</v>
      </c>
      <c r="H217" s="15">
        <f t="shared" si="10"/>
        <v>2009</v>
      </c>
      <c r="I217" s="142">
        <v>4800</v>
      </c>
      <c r="J217" s="142" t="s">
        <v>146</v>
      </c>
      <c r="K217" s="142">
        <f t="shared" si="11"/>
        <v>4800</v>
      </c>
      <c r="L217" s="143">
        <v>0.05</v>
      </c>
      <c r="M217" s="142">
        <f t="shared" si="12"/>
        <v>240</v>
      </c>
      <c r="N217" s="15" t="s">
        <v>85</v>
      </c>
    </row>
    <row r="218" customHeight="1" spans="1:14">
      <c r="A218" s="14">
        <v>212</v>
      </c>
      <c r="B218" s="15" t="s">
        <v>601</v>
      </c>
      <c r="C218" s="15" t="s">
        <v>602</v>
      </c>
      <c r="D218" s="15" t="s">
        <v>603</v>
      </c>
      <c r="E218" s="16" t="s">
        <v>83</v>
      </c>
      <c r="F218" s="140">
        <v>1</v>
      </c>
      <c r="G218" s="141">
        <v>2009</v>
      </c>
      <c r="H218" s="15">
        <f t="shared" si="10"/>
        <v>2009</v>
      </c>
      <c r="I218" s="142">
        <v>6700</v>
      </c>
      <c r="J218" s="142" t="s">
        <v>146</v>
      </c>
      <c r="K218" s="142">
        <f t="shared" si="11"/>
        <v>6700</v>
      </c>
      <c r="L218" s="144">
        <v>0.05</v>
      </c>
      <c r="M218" s="142">
        <f t="shared" si="12"/>
        <v>335</v>
      </c>
      <c r="N218" s="15" t="s">
        <v>85</v>
      </c>
    </row>
    <row r="219" customHeight="1" spans="1:14">
      <c r="A219" s="14">
        <v>213</v>
      </c>
      <c r="B219" s="15" t="s">
        <v>604</v>
      </c>
      <c r="C219" s="15" t="s">
        <v>602</v>
      </c>
      <c r="D219" s="15" t="s">
        <v>603</v>
      </c>
      <c r="E219" s="16" t="s">
        <v>83</v>
      </c>
      <c r="F219" s="140">
        <v>1</v>
      </c>
      <c r="G219" s="141">
        <v>2009</v>
      </c>
      <c r="H219" s="15">
        <f t="shared" si="10"/>
        <v>2009</v>
      </c>
      <c r="I219" s="142">
        <v>6700</v>
      </c>
      <c r="J219" s="142" t="s">
        <v>146</v>
      </c>
      <c r="K219" s="142">
        <f t="shared" si="11"/>
        <v>6700</v>
      </c>
      <c r="L219" s="143">
        <v>0.05</v>
      </c>
      <c r="M219" s="142">
        <f t="shared" si="12"/>
        <v>335</v>
      </c>
      <c r="N219" s="15" t="s">
        <v>85</v>
      </c>
    </row>
    <row r="220" customHeight="1" spans="1:14">
      <c r="A220" s="14">
        <v>214</v>
      </c>
      <c r="B220" s="15" t="s">
        <v>605</v>
      </c>
      <c r="C220" s="15" t="s">
        <v>606</v>
      </c>
      <c r="D220" s="15" t="s">
        <v>607</v>
      </c>
      <c r="E220" s="16" t="s">
        <v>83</v>
      </c>
      <c r="F220" s="140">
        <v>1</v>
      </c>
      <c r="G220" s="141">
        <v>2011.06</v>
      </c>
      <c r="H220" s="15">
        <f t="shared" si="10"/>
        <v>2011.06</v>
      </c>
      <c r="I220" s="142">
        <v>4300</v>
      </c>
      <c r="J220" s="142" t="s">
        <v>146</v>
      </c>
      <c r="K220" s="142">
        <f t="shared" si="11"/>
        <v>4300</v>
      </c>
      <c r="L220" s="144">
        <v>0.05</v>
      </c>
      <c r="M220" s="142">
        <f t="shared" si="12"/>
        <v>215</v>
      </c>
      <c r="N220" s="15" t="s">
        <v>85</v>
      </c>
    </row>
    <row r="221" customHeight="1" spans="1:14">
      <c r="A221" s="14">
        <v>215</v>
      </c>
      <c r="B221" s="15" t="s">
        <v>608</v>
      </c>
      <c r="C221" s="15" t="s">
        <v>609</v>
      </c>
      <c r="D221" s="15" t="s">
        <v>610</v>
      </c>
      <c r="E221" s="16" t="s">
        <v>83</v>
      </c>
      <c r="F221" s="140">
        <v>1</v>
      </c>
      <c r="G221" s="141">
        <v>2013.08</v>
      </c>
      <c r="H221" s="15">
        <f t="shared" si="10"/>
        <v>2013.08</v>
      </c>
      <c r="I221" s="142">
        <v>12000</v>
      </c>
      <c r="J221" s="142">
        <v>872.75</v>
      </c>
      <c r="K221" s="142">
        <f t="shared" si="11"/>
        <v>12000</v>
      </c>
      <c r="L221" s="143">
        <v>0.05</v>
      </c>
      <c r="M221" s="142">
        <f t="shared" si="12"/>
        <v>600</v>
      </c>
      <c r="N221" s="15" t="s">
        <v>124</v>
      </c>
    </row>
    <row r="222" customHeight="1" spans="1:14">
      <c r="A222" s="14">
        <v>216</v>
      </c>
      <c r="B222" s="15" t="s">
        <v>611</v>
      </c>
      <c r="C222" s="15" t="s">
        <v>612</v>
      </c>
      <c r="D222" s="15" t="s">
        <v>613</v>
      </c>
      <c r="E222" s="16" t="s">
        <v>83</v>
      </c>
      <c r="F222" s="140">
        <v>1</v>
      </c>
      <c r="G222" s="141">
        <v>2013.06</v>
      </c>
      <c r="H222" s="15">
        <f t="shared" si="10"/>
        <v>2013.06</v>
      </c>
      <c r="I222" s="142">
        <v>5800</v>
      </c>
      <c r="J222" s="142">
        <v>331.38</v>
      </c>
      <c r="K222" s="142">
        <f t="shared" si="11"/>
        <v>5800</v>
      </c>
      <c r="L222" s="144">
        <v>0.05</v>
      </c>
      <c r="M222" s="142">
        <f t="shared" si="12"/>
        <v>290</v>
      </c>
      <c r="N222" s="15" t="s">
        <v>124</v>
      </c>
    </row>
    <row r="223" customHeight="1" spans="1:14">
      <c r="A223" s="14">
        <v>217</v>
      </c>
      <c r="B223" s="15" t="s">
        <v>614</v>
      </c>
      <c r="C223" s="15" t="s">
        <v>612</v>
      </c>
      <c r="D223" s="15" t="s">
        <v>613</v>
      </c>
      <c r="E223" s="16" t="s">
        <v>83</v>
      </c>
      <c r="F223" s="140">
        <v>1</v>
      </c>
      <c r="G223" s="141">
        <v>2013.06</v>
      </c>
      <c r="H223" s="15">
        <f t="shared" si="10"/>
        <v>2013.06</v>
      </c>
      <c r="I223" s="142">
        <v>5800</v>
      </c>
      <c r="J223" s="142">
        <v>331.38</v>
      </c>
      <c r="K223" s="142">
        <f t="shared" si="11"/>
        <v>5800</v>
      </c>
      <c r="L223" s="143">
        <v>0.05</v>
      </c>
      <c r="M223" s="142">
        <f t="shared" si="12"/>
        <v>290</v>
      </c>
      <c r="N223" s="15" t="s">
        <v>124</v>
      </c>
    </row>
    <row r="224" customHeight="1" spans="1:14">
      <c r="A224" s="14">
        <v>218</v>
      </c>
      <c r="B224" s="15" t="s">
        <v>615</v>
      </c>
      <c r="C224" s="15" t="s">
        <v>616</v>
      </c>
      <c r="D224" s="15" t="s">
        <v>617</v>
      </c>
      <c r="E224" s="16" t="s">
        <v>83</v>
      </c>
      <c r="F224" s="140">
        <v>1</v>
      </c>
      <c r="G224" s="141">
        <v>2011.06</v>
      </c>
      <c r="H224" s="15">
        <f t="shared" si="10"/>
        <v>2011.06</v>
      </c>
      <c r="I224" s="142">
        <v>3500</v>
      </c>
      <c r="J224" s="142" t="s">
        <v>146</v>
      </c>
      <c r="K224" s="142">
        <f t="shared" si="11"/>
        <v>3500</v>
      </c>
      <c r="L224" s="144">
        <v>0.05</v>
      </c>
      <c r="M224" s="142">
        <f t="shared" si="12"/>
        <v>175</v>
      </c>
      <c r="N224" s="15" t="s">
        <v>85</v>
      </c>
    </row>
    <row r="225" customHeight="1" spans="1:14">
      <c r="A225" s="14">
        <v>219</v>
      </c>
      <c r="B225" s="15" t="s">
        <v>618</v>
      </c>
      <c r="C225" s="15" t="s">
        <v>619</v>
      </c>
      <c r="D225" s="15" t="s">
        <v>620</v>
      </c>
      <c r="E225" s="16" t="s">
        <v>83</v>
      </c>
      <c r="F225" s="140">
        <v>1</v>
      </c>
      <c r="G225" s="141">
        <v>2011.06</v>
      </c>
      <c r="H225" s="15">
        <f t="shared" si="10"/>
        <v>2011.06</v>
      </c>
      <c r="I225" s="142">
        <v>3600</v>
      </c>
      <c r="J225" s="142" t="s">
        <v>146</v>
      </c>
      <c r="K225" s="142">
        <f t="shared" si="11"/>
        <v>3600</v>
      </c>
      <c r="L225" s="143">
        <v>0.05</v>
      </c>
      <c r="M225" s="142">
        <f t="shared" si="12"/>
        <v>180</v>
      </c>
      <c r="N225" s="15" t="s">
        <v>85</v>
      </c>
    </row>
    <row r="226" customHeight="1" spans="1:14">
      <c r="A226" s="14">
        <v>220</v>
      </c>
      <c r="B226" s="15" t="s">
        <v>621</v>
      </c>
      <c r="C226" s="15" t="s">
        <v>619</v>
      </c>
      <c r="D226" s="15" t="s">
        <v>622</v>
      </c>
      <c r="E226" s="16" t="s">
        <v>83</v>
      </c>
      <c r="F226" s="140">
        <v>1</v>
      </c>
      <c r="G226" s="141">
        <v>2013.06</v>
      </c>
      <c r="H226" s="15">
        <f t="shared" si="10"/>
        <v>2013.06</v>
      </c>
      <c r="I226" s="142">
        <v>4500</v>
      </c>
      <c r="J226" s="142">
        <v>257.07</v>
      </c>
      <c r="K226" s="142">
        <f t="shared" si="11"/>
        <v>4500</v>
      </c>
      <c r="L226" s="144">
        <v>0.05</v>
      </c>
      <c r="M226" s="142">
        <f t="shared" si="12"/>
        <v>225</v>
      </c>
      <c r="N226" s="15" t="s">
        <v>124</v>
      </c>
    </row>
    <row r="227" customHeight="1" spans="1:14">
      <c r="A227" s="40" t="s">
        <v>101</v>
      </c>
      <c r="B227" s="40"/>
      <c r="C227" s="40"/>
      <c r="D227" s="42"/>
      <c r="E227" s="90"/>
      <c r="F227" s="145">
        <f>SUM(F7:F226)</f>
        <v>220</v>
      </c>
      <c r="G227" s="146"/>
      <c r="H227" s="90"/>
      <c r="I227" s="142">
        <f>SUM(I7:I226)</f>
        <v>2695525.87</v>
      </c>
      <c r="J227" s="142">
        <f>SUM(J7:J226)</f>
        <v>156321.27</v>
      </c>
      <c r="K227" s="89">
        <f>SUM(K7:K226)</f>
        <v>2695525.87</v>
      </c>
      <c r="L227" s="90"/>
      <c r="M227" s="89">
        <f>SUM(M7:M226)</f>
        <v>134776.2935</v>
      </c>
      <c r="N227" s="90"/>
    </row>
  </sheetData>
  <mergeCells count="13">
    <mergeCell ref="A1:N1"/>
    <mergeCell ref="A2:N2"/>
    <mergeCell ref="I5:J5"/>
    <mergeCell ref="K5:M5"/>
    <mergeCell ref="A227:C227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54166666666667" right="0.354166666666667" top="0.590277777777778" bottom="0.590277777777778" header="1.0625" footer="0.511805555555556"/>
  <pageSetup paperSize="9" scale="90" fitToHeight="0" orientation="landscape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9"/>
  <sheetViews>
    <sheetView view="pageBreakPreview" zoomScaleNormal="100" zoomScaleSheetLayoutView="100" topLeftCell="A28" workbookViewId="0">
      <selection activeCell="N63" sqref="N63"/>
    </sheetView>
  </sheetViews>
  <sheetFormatPr defaultColWidth="9" defaultRowHeight="14.25"/>
  <cols>
    <col min="4" max="4" width="15.75" customWidth="1"/>
    <col min="9" max="9" width="12.125" customWidth="1"/>
    <col min="10" max="10" width="5.75" customWidth="1"/>
    <col min="11" max="11" width="12.125" customWidth="1"/>
  </cols>
  <sheetData>
    <row r="1" ht="22.5" spans="1:14">
      <c r="A1" s="37" t="s">
        <v>623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8" t="s">
        <v>40</v>
      </c>
      <c r="B2" s="6"/>
      <c r="C2" s="6"/>
      <c r="D2" s="6"/>
      <c r="E2" s="6"/>
      <c r="F2" s="6"/>
      <c r="G2" s="8"/>
      <c r="H2" s="8"/>
      <c r="I2" s="8"/>
      <c r="J2" s="8"/>
      <c r="K2" s="8"/>
      <c r="L2" s="8"/>
      <c r="M2" s="8"/>
      <c r="N2" s="8"/>
    </row>
    <row r="3" spans="1:14">
      <c r="A3" s="6"/>
      <c r="B3" s="6"/>
      <c r="C3" s="6"/>
      <c r="D3" s="6"/>
      <c r="E3" s="6"/>
      <c r="F3" s="6"/>
      <c r="G3" s="8"/>
      <c r="H3" s="8"/>
      <c r="I3" s="8"/>
      <c r="J3" s="8"/>
      <c r="K3" s="8"/>
      <c r="L3" s="8"/>
      <c r="M3" s="8"/>
      <c r="N3" s="38"/>
    </row>
    <row r="4" spans="1:14">
      <c r="A4" s="39" t="s">
        <v>3</v>
      </c>
      <c r="B4" s="10"/>
      <c r="C4" s="11"/>
      <c r="D4" s="11"/>
      <c r="E4" s="10"/>
      <c r="F4" s="10"/>
      <c r="G4" s="10"/>
      <c r="H4" s="10"/>
      <c r="I4" s="10"/>
      <c r="J4" s="10"/>
      <c r="K4" s="10"/>
      <c r="L4" s="10"/>
      <c r="M4" s="127" t="s">
        <v>4</v>
      </c>
      <c r="N4" s="127"/>
    </row>
    <row r="5" spans="1:14">
      <c r="A5" s="40" t="s">
        <v>70</v>
      </c>
      <c r="B5" s="40" t="s">
        <v>71</v>
      </c>
      <c r="C5" s="41" t="s">
        <v>72</v>
      </c>
      <c r="D5" s="41" t="s">
        <v>73</v>
      </c>
      <c r="E5" s="41" t="s">
        <v>74</v>
      </c>
      <c r="F5" s="41" t="s">
        <v>75</v>
      </c>
      <c r="G5" s="41" t="s">
        <v>76</v>
      </c>
      <c r="H5" s="41" t="s">
        <v>77</v>
      </c>
      <c r="I5" s="64" t="s">
        <v>6</v>
      </c>
      <c r="J5" s="65"/>
      <c r="K5" s="40" t="s">
        <v>7</v>
      </c>
      <c r="L5" s="42"/>
      <c r="M5" s="42"/>
      <c r="N5" s="41" t="s">
        <v>78</v>
      </c>
    </row>
    <row r="6" ht="24.75" spans="1:14">
      <c r="A6" s="42"/>
      <c r="B6" s="42"/>
      <c r="C6" s="42"/>
      <c r="D6" s="42"/>
      <c r="E6" s="42"/>
      <c r="F6" s="42"/>
      <c r="G6" s="42"/>
      <c r="H6" s="42"/>
      <c r="I6" s="40" t="s">
        <v>46</v>
      </c>
      <c r="J6" s="40" t="s">
        <v>47</v>
      </c>
      <c r="K6" s="40" t="s">
        <v>46</v>
      </c>
      <c r="L6" s="41" t="s">
        <v>624</v>
      </c>
      <c r="M6" s="40" t="s">
        <v>47</v>
      </c>
      <c r="N6" s="42"/>
    </row>
    <row r="7" spans="1:14">
      <c r="A7" s="42">
        <v>1</v>
      </c>
      <c r="B7" s="92" t="s">
        <v>625</v>
      </c>
      <c r="C7" s="93" t="s">
        <v>626</v>
      </c>
      <c r="D7" s="93" t="s">
        <v>627</v>
      </c>
      <c r="E7" s="46" t="s">
        <v>83</v>
      </c>
      <c r="F7" s="42">
        <v>1</v>
      </c>
      <c r="G7" s="94">
        <v>2003.6</v>
      </c>
      <c r="H7" s="94">
        <v>2003.6</v>
      </c>
      <c r="I7" s="128">
        <v>13600</v>
      </c>
      <c r="J7" s="129">
        <v>0</v>
      </c>
      <c r="K7" s="128">
        <v>13600</v>
      </c>
      <c r="L7" s="41"/>
      <c r="M7" s="40">
        <f>K7*1%</f>
        <v>136</v>
      </c>
      <c r="N7" s="130" t="s">
        <v>85</v>
      </c>
    </row>
    <row r="8" spans="1:14">
      <c r="A8" s="42">
        <v>2</v>
      </c>
      <c r="B8" s="95" t="s">
        <v>628</v>
      </c>
      <c r="C8" s="96" t="s">
        <v>629</v>
      </c>
      <c r="D8" s="96" t="s">
        <v>630</v>
      </c>
      <c r="E8" s="46" t="s">
        <v>83</v>
      </c>
      <c r="F8" s="42">
        <v>1</v>
      </c>
      <c r="G8" s="97">
        <v>2005.1</v>
      </c>
      <c r="H8" s="97">
        <v>2005.1</v>
      </c>
      <c r="I8" s="128">
        <v>9500</v>
      </c>
      <c r="J8" s="129">
        <v>0</v>
      </c>
      <c r="K8" s="128">
        <v>9500</v>
      </c>
      <c r="L8" s="41"/>
      <c r="M8" s="40">
        <f t="shared" ref="M8:M39" si="0">K8*1%</f>
        <v>95</v>
      </c>
      <c r="N8" s="130" t="s">
        <v>85</v>
      </c>
    </row>
    <row r="9" spans="1:14">
      <c r="A9" s="42">
        <v>3</v>
      </c>
      <c r="B9" s="95" t="s">
        <v>631</v>
      </c>
      <c r="C9" s="98" t="s">
        <v>632</v>
      </c>
      <c r="D9" s="98" t="s">
        <v>633</v>
      </c>
      <c r="E9" s="46" t="s">
        <v>83</v>
      </c>
      <c r="F9" s="42">
        <v>1</v>
      </c>
      <c r="G9" s="97"/>
      <c r="H9" s="97"/>
      <c r="I9" s="128"/>
      <c r="J9" s="129">
        <v>0</v>
      </c>
      <c r="K9" s="128"/>
      <c r="L9" s="41"/>
      <c r="M9" s="40">
        <v>169.84</v>
      </c>
      <c r="N9" s="130" t="s">
        <v>85</v>
      </c>
    </row>
    <row r="10" spans="1:14">
      <c r="A10" s="42">
        <v>4</v>
      </c>
      <c r="B10" s="95" t="s">
        <v>634</v>
      </c>
      <c r="C10" s="98" t="s">
        <v>632</v>
      </c>
      <c r="D10" s="98">
        <v>2021</v>
      </c>
      <c r="E10" s="46" t="s">
        <v>83</v>
      </c>
      <c r="F10" s="42">
        <v>1</v>
      </c>
      <c r="G10" s="97"/>
      <c r="H10" s="97"/>
      <c r="I10" s="128"/>
      <c r="J10" s="129">
        <v>0</v>
      </c>
      <c r="K10" s="128"/>
      <c r="L10" s="41"/>
      <c r="M10" s="40">
        <v>169.84</v>
      </c>
      <c r="N10" s="130" t="s">
        <v>85</v>
      </c>
    </row>
    <row r="11" spans="1:14">
      <c r="A11" s="42">
        <v>5</v>
      </c>
      <c r="B11" s="95" t="s">
        <v>635</v>
      </c>
      <c r="C11" s="96" t="s">
        <v>636</v>
      </c>
      <c r="D11" s="99" t="s">
        <v>637</v>
      </c>
      <c r="E11" s="46" t="s">
        <v>83</v>
      </c>
      <c r="F11" s="42">
        <v>1</v>
      </c>
      <c r="G11" s="94">
        <v>2003.11</v>
      </c>
      <c r="H11" s="94">
        <v>2003.11</v>
      </c>
      <c r="I11" s="128">
        <v>3450</v>
      </c>
      <c r="J11" s="129">
        <v>0</v>
      </c>
      <c r="K11" s="128">
        <v>3450</v>
      </c>
      <c r="L11" s="41"/>
      <c r="M11" s="40">
        <f t="shared" si="0"/>
        <v>34.5</v>
      </c>
      <c r="N11" s="130" t="s">
        <v>85</v>
      </c>
    </row>
    <row r="12" spans="1:14">
      <c r="A12" s="42">
        <v>6</v>
      </c>
      <c r="B12" s="100" t="s">
        <v>638</v>
      </c>
      <c r="C12" s="101" t="s">
        <v>639</v>
      </c>
      <c r="D12" s="101" t="s">
        <v>640</v>
      </c>
      <c r="E12" s="46" t="s">
        <v>83</v>
      </c>
      <c r="F12" s="42">
        <v>1</v>
      </c>
      <c r="G12" s="102">
        <v>2001.8</v>
      </c>
      <c r="H12" s="102">
        <v>2001.8</v>
      </c>
      <c r="I12" s="131">
        <v>12000</v>
      </c>
      <c r="J12" s="129">
        <v>0</v>
      </c>
      <c r="K12" s="131">
        <v>12000</v>
      </c>
      <c r="L12" s="41"/>
      <c r="M12" s="40">
        <f t="shared" si="0"/>
        <v>120</v>
      </c>
      <c r="N12" s="130" t="s">
        <v>85</v>
      </c>
    </row>
    <row r="13" spans="1:14">
      <c r="A13" s="42">
        <v>7</v>
      </c>
      <c r="B13" s="103" t="s">
        <v>641</v>
      </c>
      <c r="C13" s="104" t="s">
        <v>626</v>
      </c>
      <c r="D13" s="104" t="s">
        <v>642</v>
      </c>
      <c r="E13" s="46" t="s">
        <v>83</v>
      </c>
      <c r="F13" s="42">
        <v>1</v>
      </c>
      <c r="G13" s="102">
        <v>2001.8</v>
      </c>
      <c r="H13" s="102">
        <v>2001.8</v>
      </c>
      <c r="I13" s="131">
        <v>20500</v>
      </c>
      <c r="J13" s="129">
        <v>0</v>
      </c>
      <c r="K13" s="131">
        <v>20500</v>
      </c>
      <c r="L13" s="41"/>
      <c r="M13" s="40">
        <f t="shared" si="0"/>
        <v>205</v>
      </c>
      <c r="N13" s="130" t="s">
        <v>85</v>
      </c>
    </row>
    <row r="14" spans="1:14">
      <c r="A14" s="42">
        <v>8</v>
      </c>
      <c r="B14" s="103" t="s">
        <v>643</v>
      </c>
      <c r="C14" s="104" t="s">
        <v>639</v>
      </c>
      <c r="D14" s="104" t="s">
        <v>644</v>
      </c>
      <c r="E14" s="46" t="s">
        <v>83</v>
      </c>
      <c r="F14" s="42">
        <v>1</v>
      </c>
      <c r="G14" s="102">
        <v>2002</v>
      </c>
      <c r="H14" s="102">
        <v>2002</v>
      </c>
      <c r="I14" s="131">
        <v>11948</v>
      </c>
      <c r="J14" s="129">
        <v>0</v>
      </c>
      <c r="K14" s="131">
        <v>11948</v>
      </c>
      <c r="L14" s="41"/>
      <c r="M14" s="40">
        <f t="shared" si="0"/>
        <v>119.48</v>
      </c>
      <c r="N14" s="130" t="s">
        <v>85</v>
      </c>
    </row>
    <row r="15" spans="1:14">
      <c r="A15" s="42">
        <v>9</v>
      </c>
      <c r="B15" s="103" t="s">
        <v>645</v>
      </c>
      <c r="C15" s="104" t="s">
        <v>639</v>
      </c>
      <c r="D15" s="104" t="s">
        <v>646</v>
      </c>
      <c r="E15" s="46" t="s">
        <v>83</v>
      </c>
      <c r="F15" s="42">
        <v>1</v>
      </c>
      <c r="G15" s="105">
        <v>2003.6</v>
      </c>
      <c r="H15" s="105">
        <v>2003.6</v>
      </c>
      <c r="I15" s="131">
        <v>11000</v>
      </c>
      <c r="J15" s="129">
        <v>0</v>
      </c>
      <c r="K15" s="131">
        <v>11000</v>
      </c>
      <c r="L15" s="41"/>
      <c r="M15" s="40">
        <f t="shared" si="0"/>
        <v>110</v>
      </c>
      <c r="N15" s="130" t="s">
        <v>85</v>
      </c>
    </row>
    <row r="16" spans="1:14">
      <c r="A16" s="42">
        <v>10</v>
      </c>
      <c r="B16" s="103" t="s">
        <v>647</v>
      </c>
      <c r="C16" s="104" t="s">
        <v>639</v>
      </c>
      <c r="D16" s="104" t="s">
        <v>648</v>
      </c>
      <c r="E16" s="46" t="s">
        <v>83</v>
      </c>
      <c r="F16" s="42">
        <v>1</v>
      </c>
      <c r="G16" s="105">
        <v>2003.6</v>
      </c>
      <c r="H16" s="105">
        <v>2003.6</v>
      </c>
      <c r="I16" s="131">
        <v>7070</v>
      </c>
      <c r="J16" s="129">
        <v>0</v>
      </c>
      <c r="K16" s="131">
        <v>7070</v>
      </c>
      <c r="L16" s="41"/>
      <c r="M16" s="40">
        <f t="shared" si="0"/>
        <v>70.7</v>
      </c>
      <c r="N16" s="130" t="s">
        <v>85</v>
      </c>
    </row>
    <row r="17" spans="1:14">
      <c r="A17" s="42">
        <v>11</v>
      </c>
      <c r="B17" s="103" t="s">
        <v>649</v>
      </c>
      <c r="C17" s="104" t="s">
        <v>639</v>
      </c>
      <c r="D17" s="104" t="s">
        <v>648</v>
      </c>
      <c r="E17" s="46" t="s">
        <v>83</v>
      </c>
      <c r="F17" s="42">
        <v>1</v>
      </c>
      <c r="G17" s="105">
        <v>2003.6</v>
      </c>
      <c r="H17" s="105">
        <v>2003.6</v>
      </c>
      <c r="I17" s="131">
        <v>7070</v>
      </c>
      <c r="J17" s="129">
        <v>0</v>
      </c>
      <c r="K17" s="131">
        <v>7070</v>
      </c>
      <c r="L17" s="41"/>
      <c r="M17" s="40">
        <f t="shared" si="0"/>
        <v>70.7</v>
      </c>
      <c r="N17" s="130" t="s">
        <v>85</v>
      </c>
    </row>
    <row r="18" spans="1:14">
      <c r="A18" s="42">
        <v>12</v>
      </c>
      <c r="B18" s="103" t="s">
        <v>650</v>
      </c>
      <c r="C18" s="104" t="s">
        <v>639</v>
      </c>
      <c r="D18" s="104" t="s">
        <v>648</v>
      </c>
      <c r="E18" s="46" t="s">
        <v>83</v>
      </c>
      <c r="F18" s="42">
        <v>1</v>
      </c>
      <c r="G18" s="105">
        <v>2003.6</v>
      </c>
      <c r="H18" s="105">
        <v>2003.6</v>
      </c>
      <c r="I18" s="131">
        <v>7070</v>
      </c>
      <c r="J18" s="129">
        <v>0</v>
      </c>
      <c r="K18" s="131">
        <v>7070</v>
      </c>
      <c r="L18" s="41"/>
      <c r="M18" s="40">
        <f t="shared" si="0"/>
        <v>70.7</v>
      </c>
      <c r="N18" s="130" t="s">
        <v>85</v>
      </c>
    </row>
    <row r="19" spans="1:14">
      <c r="A19" s="42">
        <v>13</v>
      </c>
      <c r="B19" s="103" t="s">
        <v>651</v>
      </c>
      <c r="C19" s="104" t="s">
        <v>626</v>
      </c>
      <c r="D19" s="104" t="s">
        <v>652</v>
      </c>
      <c r="E19" s="46" t="s">
        <v>83</v>
      </c>
      <c r="F19" s="42">
        <v>1</v>
      </c>
      <c r="G19" s="102">
        <v>2003.6</v>
      </c>
      <c r="H19" s="102">
        <v>2003.6</v>
      </c>
      <c r="I19" s="131">
        <v>8780</v>
      </c>
      <c r="J19" s="129">
        <v>0</v>
      </c>
      <c r="K19" s="131">
        <v>8780</v>
      </c>
      <c r="L19" s="41"/>
      <c r="M19" s="40">
        <f t="shared" si="0"/>
        <v>87.8</v>
      </c>
      <c r="N19" s="130" t="s">
        <v>85</v>
      </c>
    </row>
    <row r="20" spans="1:14">
      <c r="A20" s="42">
        <v>14</v>
      </c>
      <c r="B20" s="103" t="s">
        <v>653</v>
      </c>
      <c r="C20" s="104" t="s">
        <v>639</v>
      </c>
      <c r="D20" s="104" t="s">
        <v>644</v>
      </c>
      <c r="E20" s="46" t="s">
        <v>83</v>
      </c>
      <c r="F20" s="42">
        <v>1</v>
      </c>
      <c r="G20" s="105">
        <v>2003.6</v>
      </c>
      <c r="H20" s="105">
        <v>2003.6</v>
      </c>
      <c r="I20" s="131">
        <v>9600</v>
      </c>
      <c r="J20" s="129">
        <v>0</v>
      </c>
      <c r="K20" s="131">
        <v>9600</v>
      </c>
      <c r="L20" s="41"/>
      <c r="M20" s="40">
        <f t="shared" si="0"/>
        <v>96</v>
      </c>
      <c r="N20" s="130" t="s">
        <v>85</v>
      </c>
    </row>
    <row r="21" spans="1:14">
      <c r="A21" s="42">
        <v>15</v>
      </c>
      <c r="B21" s="103" t="s">
        <v>654</v>
      </c>
      <c r="C21" s="106" t="s">
        <v>639</v>
      </c>
      <c r="D21" s="104" t="s">
        <v>644</v>
      </c>
      <c r="E21" s="46" t="s">
        <v>83</v>
      </c>
      <c r="F21" s="42">
        <v>1</v>
      </c>
      <c r="G21" s="105">
        <v>2003.6</v>
      </c>
      <c r="H21" s="105">
        <v>2003.6</v>
      </c>
      <c r="I21" s="131">
        <v>9600</v>
      </c>
      <c r="J21" s="132"/>
      <c r="K21" s="131">
        <v>9600</v>
      </c>
      <c r="L21" s="41"/>
      <c r="M21" s="40">
        <f t="shared" si="0"/>
        <v>96</v>
      </c>
      <c r="N21" s="130" t="s">
        <v>85</v>
      </c>
    </row>
    <row r="22" spans="1:14">
      <c r="A22" s="42">
        <v>16</v>
      </c>
      <c r="B22" s="103" t="s">
        <v>655</v>
      </c>
      <c r="C22" s="104" t="s">
        <v>639</v>
      </c>
      <c r="D22" s="104" t="s">
        <v>656</v>
      </c>
      <c r="E22" s="46" t="s">
        <v>83</v>
      </c>
      <c r="F22" s="42">
        <v>1</v>
      </c>
      <c r="G22" s="102">
        <v>2003.9</v>
      </c>
      <c r="H22" s="102">
        <v>2003.9</v>
      </c>
      <c r="I22" s="131">
        <v>6500</v>
      </c>
      <c r="J22" s="90"/>
      <c r="K22" s="131">
        <v>6500</v>
      </c>
      <c r="L22" s="41"/>
      <c r="M22" s="40">
        <f t="shared" si="0"/>
        <v>65</v>
      </c>
      <c r="N22" s="130" t="s">
        <v>85</v>
      </c>
    </row>
    <row r="23" spans="1:14">
      <c r="A23" s="42">
        <v>17</v>
      </c>
      <c r="B23" s="103" t="s">
        <v>657</v>
      </c>
      <c r="C23" s="104" t="s">
        <v>658</v>
      </c>
      <c r="D23" s="104" t="s">
        <v>659</v>
      </c>
      <c r="E23" s="46" t="s">
        <v>83</v>
      </c>
      <c r="F23" s="42">
        <v>1</v>
      </c>
      <c r="G23" s="102">
        <v>2004.1</v>
      </c>
      <c r="H23" s="102">
        <v>2004.1</v>
      </c>
      <c r="I23" s="131">
        <v>1650</v>
      </c>
      <c r="J23" s="90"/>
      <c r="K23" s="131">
        <v>1650</v>
      </c>
      <c r="L23" s="41"/>
      <c r="M23" s="40">
        <f t="shared" si="0"/>
        <v>16.5</v>
      </c>
      <c r="N23" s="130" t="s">
        <v>85</v>
      </c>
    </row>
    <row r="24" spans="1:14">
      <c r="A24" s="42">
        <v>18</v>
      </c>
      <c r="B24" s="103" t="s">
        <v>660</v>
      </c>
      <c r="C24" s="104" t="s">
        <v>661</v>
      </c>
      <c r="D24" s="104" t="s">
        <v>662</v>
      </c>
      <c r="E24" s="46" t="s">
        <v>83</v>
      </c>
      <c r="F24" s="42">
        <v>1</v>
      </c>
      <c r="G24" s="102">
        <v>2003.6</v>
      </c>
      <c r="H24" s="102">
        <v>2003.6</v>
      </c>
      <c r="I24" s="133">
        <v>1800</v>
      </c>
      <c r="J24" s="90"/>
      <c r="K24" s="133">
        <v>1800</v>
      </c>
      <c r="L24" s="41"/>
      <c r="M24" s="40">
        <f t="shared" si="0"/>
        <v>18</v>
      </c>
      <c r="N24" s="130" t="s">
        <v>85</v>
      </c>
    </row>
    <row r="25" spans="1:14">
      <c r="A25" s="42">
        <v>19</v>
      </c>
      <c r="B25" s="103" t="s">
        <v>663</v>
      </c>
      <c r="C25" s="104" t="s">
        <v>664</v>
      </c>
      <c r="D25" s="104" t="s">
        <v>665</v>
      </c>
      <c r="E25" s="46" t="s">
        <v>83</v>
      </c>
      <c r="F25" s="42">
        <v>1</v>
      </c>
      <c r="G25" s="102">
        <v>2003.8</v>
      </c>
      <c r="H25" s="102">
        <v>2003.8</v>
      </c>
      <c r="I25" s="131">
        <v>550</v>
      </c>
      <c r="J25" s="90"/>
      <c r="K25" s="131">
        <v>550</v>
      </c>
      <c r="L25" s="41"/>
      <c r="M25" s="40">
        <f t="shared" si="0"/>
        <v>5.5</v>
      </c>
      <c r="N25" s="130" t="s">
        <v>85</v>
      </c>
    </row>
    <row r="26" spans="1:14">
      <c r="A26" s="42">
        <v>20</v>
      </c>
      <c r="B26" s="107" t="s">
        <v>666</v>
      </c>
      <c r="C26" s="104" t="s">
        <v>626</v>
      </c>
      <c r="D26" s="104" t="s">
        <v>667</v>
      </c>
      <c r="E26" s="46" t="s">
        <v>83</v>
      </c>
      <c r="F26" s="42">
        <v>1</v>
      </c>
      <c r="G26" s="102">
        <v>2002</v>
      </c>
      <c r="H26" s="102">
        <v>2002</v>
      </c>
      <c r="I26" s="131">
        <v>12100</v>
      </c>
      <c r="J26" s="90"/>
      <c r="K26" s="131">
        <v>12100</v>
      </c>
      <c r="L26" s="41"/>
      <c r="M26" s="40">
        <f t="shared" si="0"/>
        <v>121</v>
      </c>
      <c r="N26" s="130" t="s">
        <v>85</v>
      </c>
    </row>
    <row r="27" spans="1:14">
      <c r="A27" s="42">
        <v>21</v>
      </c>
      <c r="B27" s="107" t="s">
        <v>668</v>
      </c>
      <c r="C27" s="104" t="s">
        <v>626</v>
      </c>
      <c r="D27" s="104" t="s">
        <v>627</v>
      </c>
      <c r="E27" s="46" t="s">
        <v>83</v>
      </c>
      <c r="F27" s="42">
        <v>1</v>
      </c>
      <c r="G27" s="102">
        <v>2003.6</v>
      </c>
      <c r="H27" s="102">
        <v>2003.6</v>
      </c>
      <c r="I27" s="131">
        <v>13600</v>
      </c>
      <c r="J27" s="90"/>
      <c r="K27" s="131">
        <v>13600</v>
      </c>
      <c r="L27" s="41"/>
      <c r="M27" s="40">
        <f t="shared" si="0"/>
        <v>136</v>
      </c>
      <c r="N27" s="130" t="s">
        <v>85</v>
      </c>
    </row>
    <row r="28" spans="1:14">
      <c r="A28" s="42">
        <v>22</v>
      </c>
      <c r="B28" s="107" t="s">
        <v>669</v>
      </c>
      <c r="C28" s="104" t="s">
        <v>626</v>
      </c>
      <c r="D28" s="104" t="s">
        <v>627</v>
      </c>
      <c r="E28" s="46" t="s">
        <v>83</v>
      </c>
      <c r="F28" s="42">
        <v>1</v>
      </c>
      <c r="G28" s="102">
        <v>2003.6</v>
      </c>
      <c r="H28" s="102">
        <v>2003.6</v>
      </c>
      <c r="I28" s="131">
        <v>13600</v>
      </c>
      <c r="J28" s="90"/>
      <c r="K28" s="131">
        <v>13600</v>
      </c>
      <c r="L28" s="41"/>
      <c r="M28" s="40">
        <f t="shared" si="0"/>
        <v>136</v>
      </c>
      <c r="N28" s="130" t="s">
        <v>85</v>
      </c>
    </row>
    <row r="29" spans="1:14">
      <c r="A29" s="42">
        <v>23</v>
      </c>
      <c r="B29" s="107" t="s">
        <v>670</v>
      </c>
      <c r="C29" s="104" t="s">
        <v>626</v>
      </c>
      <c r="D29" s="104" t="s">
        <v>627</v>
      </c>
      <c r="E29" s="46" t="s">
        <v>83</v>
      </c>
      <c r="F29" s="42">
        <v>1</v>
      </c>
      <c r="G29" s="102">
        <v>2003.6</v>
      </c>
      <c r="H29" s="102">
        <v>2003.6</v>
      </c>
      <c r="I29" s="131">
        <v>13600</v>
      </c>
      <c r="J29" s="90"/>
      <c r="K29" s="131">
        <v>13600</v>
      </c>
      <c r="L29" s="41"/>
      <c r="M29" s="40">
        <f t="shared" si="0"/>
        <v>136</v>
      </c>
      <c r="N29" s="130" t="s">
        <v>85</v>
      </c>
    </row>
    <row r="30" spans="1:14">
      <c r="A30" s="42">
        <v>24</v>
      </c>
      <c r="B30" s="107" t="s">
        <v>671</v>
      </c>
      <c r="C30" s="104" t="s">
        <v>626</v>
      </c>
      <c r="D30" s="104" t="s">
        <v>627</v>
      </c>
      <c r="E30" s="46" t="s">
        <v>83</v>
      </c>
      <c r="F30" s="42">
        <v>1</v>
      </c>
      <c r="G30" s="102">
        <v>2003.6</v>
      </c>
      <c r="H30" s="102">
        <v>2003.6</v>
      </c>
      <c r="I30" s="131">
        <v>13600</v>
      </c>
      <c r="J30" s="90"/>
      <c r="K30" s="131">
        <v>13600</v>
      </c>
      <c r="L30" s="41"/>
      <c r="M30" s="40">
        <f t="shared" si="0"/>
        <v>136</v>
      </c>
      <c r="N30" s="130" t="s">
        <v>85</v>
      </c>
    </row>
    <row r="31" spans="1:14">
      <c r="A31" s="42">
        <v>25</v>
      </c>
      <c r="B31" s="107" t="s">
        <v>672</v>
      </c>
      <c r="C31" s="104" t="s">
        <v>626</v>
      </c>
      <c r="D31" s="104" t="s">
        <v>627</v>
      </c>
      <c r="E31" s="46" t="s">
        <v>83</v>
      </c>
      <c r="F31" s="42">
        <v>1</v>
      </c>
      <c r="G31" s="102">
        <v>2003.6</v>
      </c>
      <c r="H31" s="102">
        <v>2003.6</v>
      </c>
      <c r="I31" s="131">
        <v>13600</v>
      </c>
      <c r="J31" s="90"/>
      <c r="K31" s="131">
        <v>13600</v>
      </c>
      <c r="L31" s="41"/>
      <c r="M31" s="40">
        <f t="shared" si="0"/>
        <v>136</v>
      </c>
      <c r="N31" s="130" t="s">
        <v>85</v>
      </c>
    </row>
    <row r="32" spans="1:14">
      <c r="A32" s="42">
        <v>26</v>
      </c>
      <c r="B32" s="107" t="s">
        <v>673</v>
      </c>
      <c r="C32" s="104" t="s">
        <v>626</v>
      </c>
      <c r="D32" s="104" t="s">
        <v>627</v>
      </c>
      <c r="E32" s="46" t="s">
        <v>83</v>
      </c>
      <c r="F32" s="42">
        <v>1</v>
      </c>
      <c r="G32" s="102">
        <v>2003.6</v>
      </c>
      <c r="H32" s="102">
        <v>2003.6</v>
      </c>
      <c r="I32" s="131">
        <v>13600</v>
      </c>
      <c r="J32" s="90"/>
      <c r="K32" s="131">
        <v>13600</v>
      </c>
      <c r="L32" s="41"/>
      <c r="M32" s="40">
        <f t="shared" si="0"/>
        <v>136</v>
      </c>
      <c r="N32" s="130" t="s">
        <v>85</v>
      </c>
    </row>
    <row r="33" spans="1:14">
      <c r="A33" s="42">
        <v>27</v>
      </c>
      <c r="B33" s="108" t="s">
        <v>674</v>
      </c>
      <c r="C33" s="109" t="s">
        <v>675</v>
      </c>
      <c r="D33" s="109" t="s">
        <v>676</v>
      </c>
      <c r="E33" s="46" t="s">
        <v>83</v>
      </c>
      <c r="F33" s="42">
        <v>1</v>
      </c>
      <c r="G33" s="110" t="s">
        <v>677</v>
      </c>
      <c r="H33" s="110" t="s">
        <v>677</v>
      </c>
      <c r="I33" s="134">
        <v>12049</v>
      </c>
      <c r="J33" s="90"/>
      <c r="K33" s="134">
        <v>12049</v>
      </c>
      <c r="L33" s="41"/>
      <c r="M33" s="40">
        <f t="shared" si="0"/>
        <v>120.49</v>
      </c>
      <c r="N33" s="130" t="s">
        <v>85</v>
      </c>
    </row>
    <row r="34" spans="1:14">
      <c r="A34" s="42">
        <v>28</v>
      </c>
      <c r="B34" s="108" t="s">
        <v>678</v>
      </c>
      <c r="C34" s="109" t="s">
        <v>675</v>
      </c>
      <c r="D34" s="109" t="s">
        <v>676</v>
      </c>
      <c r="E34" s="46" t="s">
        <v>83</v>
      </c>
      <c r="F34" s="42">
        <v>1</v>
      </c>
      <c r="G34" s="110" t="s">
        <v>677</v>
      </c>
      <c r="H34" s="110" t="s">
        <v>677</v>
      </c>
      <c r="I34" s="134">
        <v>12049</v>
      </c>
      <c r="J34" s="90"/>
      <c r="K34" s="134">
        <v>12049</v>
      </c>
      <c r="L34" s="41"/>
      <c r="M34" s="40">
        <f t="shared" si="0"/>
        <v>120.49</v>
      </c>
      <c r="N34" s="130" t="s">
        <v>85</v>
      </c>
    </row>
    <row r="35" spans="1:14">
      <c r="A35" s="42">
        <v>29</v>
      </c>
      <c r="B35" s="108" t="s">
        <v>679</v>
      </c>
      <c r="C35" s="109" t="s">
        <v>675</v>
      </c>
      <c r="D35" s="109" t="s">
        <v>676</v>
      </c>
      <c r="E35" s="46" t="s">
        <v>83</v>
      </c>
      <c r="F35" s="42">
        <v>1</v>
      </c>
      <c r="G35" s="110" t="s">
        <v>677</v>
      </c>
      <c r="H35" s="110" t="s">
        <v>677</v>
      </c>
      <c r="I35" s="134">
        <v>12049</v>
      </c>
      <c r="J35" s="90"/>
      <c r="K35" s="134">
        <v>12049</v>
      </c>
      <c r="L35" s="41"/>
      <c r="M35" s="40">
        <f t="shared" si="0"/>
        <v>120.49</v>
      </c>
      <c r="N35" s="130" t="s">
        <v>85</v>
      </c>
    </row>
    <row r="36" spans="1:14">
      <c r="A36" s="42">
        <v>30</v>
      </c>
      <c r="B36" s="108" t="s">
        <v>680</v>
      </c>
      <c r="C36" s="109" t="s">
        <v>675</v>
      </c>
      <c r="D36" s="109" t="s">
        <v>676</v>
      </c>
      <c r="E36" s="46" t="s">
        <v>83</v>
      </c>
      <c r="F36" s="42">
        <v>1</v>
      </c>
      <c r="G36" s="110" t="s">
        <v>677</v>
      </c>
      <c r="H36" s="110" t="s">
        <v>677</v>
      </c>
      <c r="I36" s="134">
        <v>12049</v>
      </c>
      <c r="J36" s="90"/>
      <c r="K36" s="134">
        <v>12049</v>
      </c>
      <c r="L36" s="41"/>
      <c r="M36" s="40">
        <f t="shared" si="0"/>
        <v>120.49</v>
      </c>
      <c r="N36" s="130" t="s">
        <v>85</v>
      </c>
    </row>
    <row r="37" spans="1:14">
      <c r="A37" s="42">
        <v>31</v>
      </c>
      <c r="B37" s="108" t="s">
        <v>681</v>
      </c>
      <c r="C37" s="109" t="s">
        <v>682</v>
      </c>
      <c r="D37" s="109" t="s">
        <v>683</v>
      </c>
      <c r="E37" s="46" t="s">
        <v>83</v>
      </c>
      <c r="F37" s="42">
        <v>1</v>
      </c>
      <c r="G37" s="110" t="s">
        <v>684</v>
      </c>
      <c r="H37" s="110" t="s">
        <v>684</v>
      </c>
      <c r="I37" s="134">
        <v>20500</v>
      </c>
      <c r="J37" s="90"/>
      <c r="K37" s="134">
        <v>20500</v>
      </c>
      <c r="L37" s="41"/>
      <c r="M37" s="40">
        <f t="shared" si="0"/>
        <v>205</v>
      </c>
      <c r="N37" s="130" t="s">
        <v>85</v>
      </c>
    </row>
    <row r="38" spans="1:14">
      <c r="A38" s="42">
        <v>32</v>
      </c>
      <c r="B38" s="108" t="s">
        <v>685</v>
      </c>
      <c r="C38" s="109" t="s">
        <v>675</v>
      </c>
      <c r="D38" s="109" t="s">
        <v>686</v>
      </c>
      <c r="E38" s="46" t="s">
        <v>83</v>
      </c>
      <c r="F38" s="42">
        <v>1</v>
      </c>
      <c r="G38" s="110" t="s">
        <v>687</v>
      </c>
      <c r="H38" s="110" t="s">
        <v>687</v>
      </c>
      <c r="I38" s="134">
        <v>34040</v>
      </c>
      <c r="J38" s="90"/>
      <c r="K38" s="134">
        <v>34040</v>
      </c>
      <c r="L38" s="41"/>
      <c r="M38" s="40">
        <f t="shared" si="0"/>
        <v>340.4</v>
      </c>
      <c r="N38" s="130" t="s">
        <v>85</v>
      </c>
    </row>
    <row r="39" spans="1:14">
      <c r="A39" s="42">
        <v>33</v>
      </c>
      <c r="B39" s="108" t="s">
        <v>688</v>
      </c>
      <c r="C39" s="109" t="s">
        <v>675</v>
      </c>
      <c r="D39" s="109" t="s">
        <v>676</v>
      </c>
      <c r="E39" s="46" t="s">
        <v>83</v>
      </c>
      <c r="F39" s="42">
        <v>1</v>
      </c>
      <c r="G39" s="110" t="s">
        <v>689</v>
      </c>
      <c r="H39" s="110" t="s">
        <v>689</v>
      </c>
      <c r="I39" s="134">
        <v>12300</v>
      </c>
      <c r="J39" s="90"/>
      <c r="K39" s="134">
        <v>12300</v>
      </c>
      <c r="L39" s="41"/>
      <c r="M39" s="40">
        <f t="shared" si="0"/>
        <v>123</v>
      </c>
      <c r="N39" s="130" t="s">
        <v>85</v>
      </c>
    </row>
    <row r="40" spans="1:14">
      <c r="A40" s="42">
        <v>34</v>
      </c>
      <c r="B40" s="108" t="s">
        <v>690</v>
      </c>
      <c r="C40" s="109" t="s">
        <v>675</v>
      </c>
      <c r="D40" s="109" t="s">
        <v>691</v>
      </c>
      <c r="E40" s="46" t="s">
        <v>83</v>
      </c>
      <c r="F40" s="42">
        <v>1</v>
      </c>
      <c r="G40" s="110" t="s">
        <v>689</v>
      </c>
      <c r="H40" s="110" t="s">
        <v>689</v>
      </c>
      <c r="I40" s="134">
        <v>9500</v>
      </c>
      <c r="J40" s="90"/>
      <c r="K40" s="134">
        <v>9500</v>
      </c>
      <c r="L40" s="41"/>
      <c r="M40" s="40">
        <f t="shared" ref="M40:M58" si="1">K40*1%</f>
        <v>95</v>
      </c>
      <c r="N40" s="130" t="s">
        <v>85</v>
      </c>
    </row>
    <row r="41" spans="1:14">
      <c r="A41" s="42">
        <v>35</v>
      </c>
      <c r="B41" s="108" t="s">
        <v>692</v>
      </c>
      <c r="C41" s="109" t="s">
        <v>658</v>
      </c>
      <c r="D41" s="109" t="s">
        <v>693</v>
      </c>
      <c r="E41" s="46" t="s">
        <v>83</v>
      </c>
      <c r="F41" s="42">
        <v>1</v>
      </c>
      <c r="G41" s="110" t="s">
        <v>677</v>
      </c>
      <c r="H41" s="110" t="s">
        <v>677</v>
      </c>
      <c r="I41" s="134">
        <v>3200</v>
      </c>
      <c r="J41" s="90"/>
      <c r="K41" s="134">
        <v>3200</v>
      </c>
      <c r="L41" s="41"/>
      <c r="M41" s="40">
        <f t="shared" si="1"/>
        <v>32</v>
      </c>
      <c r="N41" s="130" t="s">
        <v>85</v>
      </c>
    </row>
    <row r="42" spans="1:14">
      <c r="A42" s="42">
        <v>36</v>
      </c>
      <c r="B42" s="108" t="s">
        <v>694</v>
      </c>
      <c r="C42" s="109" t="s">
        <v>658</v>
      </c>
      <c r="D42" s="109" t="s">
        <v>693</v>
      </c>
      <c r="E42" s="46" t="s">
        <v>83</v>
      </c>
      <c r="F42" s="42">
        <v>1</v>
      </c>
      <c r="G42" s="110" t="s">
        <v>677</v>
      </c>
      <c r="H42" s="110" t="s">
        <v>677</v>
      </c>
      <c r="I42" s="134">
        <v>3200</v>
      </c>
      <c r="J42" s="90"/>
      <c r="K42" s="134">
        <v>3200</v>
      </c>
      <c r="L42" s="41"/>
      <c r="M42" s="40">
        <f t="shared" si="1"/>
        <v>32</v>
      </c>
      <c r="N42" s="130" t="s">
        <v>85</v>
      </c>
    </row>
    <row r="43" spans="1:14">
      <c r="A43" s="42">
        <v>37</v>
      </c>
      <c r="B43" s="108" t="s">
        <v>695</v>
      </c>
      <c r="C43" s="109" t="s">
        <v>658</v>
      </c>
      <c r="D43" s="109" t="s">
        <v>693</v>
      </c>
      <c r="E43" s="46" t="s">
        <v>83</v>
      </c>
      <c r="F43" s="42">
        <v>1</v>
      </c>
      <c r="G43" s="110" t="s">
        <v>677</v>
      </c>
      <c r="H43" s="110" t="s">
        <v>677</v>
      </c>
      <c r="I43" s="134">
        <v>3200</v>
      </c>
      <c r="J43" s="90"/>
      <c r="K43" s="134">
        <v>3200</v>
      </c>
      <c r="L43" s="41"/>
      <c r="M43" s="40">
        <f t="shared" si="1"/>
        <v>32</v>
      </c>
      <c r="N43" s="130" t="s">
        <v>85</v>
      </c>
    </row>
    <row r="44" spans="1:14">
      <c r="A44" s="42">
        <v>38</v>
      </c>
      <c r="B44" s="108" t="s">
        <v>696</v>
      </c>
      <c r="C44" s="109" t="s">
        <v>658</v>
      </c>
      <c r="D44" s="109" t="s">
        <v>693</v>
      </c>
      <c r="E44" s="46" t="s">
        <v>83</v>
      </c>
      <c r="F44" s="42">
        <v>1</v>
      </c>
      <c r="G44" s="110" t="s">
        <v>677</v>
      </c>
      <c r="H44" s="110" t="s">
        <v>677</v>
      </c>
      <c r="I44" s="134">
        <v>3200</v>
      </c>
      <c r="J44" s="90"/>
      <c r="K44" s="134">
        <v>3200</v>
      </c>
      <c r="L44" s="41"/>
      <c r="M44" s="40">
        <f t="shared" si="1"/>
        <v>32</v>
      </c>
      <c r="N44" s="130" t="s">
        <v>85</v>
      </c>
    </row>
    <row r="45" spans="1:14">
      <c r="A45" s="42">
        <v>39</v>
      </c>
      <c r="B45" s="108" t="s">
        <v>697</v>
      </c>
      <c r="C45" s="109" t="s">
        <v>682</v>
      </c>
      <c r="D45" s="109" t="s">
        <v>698</v>
      </c>
      <c r="E45" s="46" t="s">
        <v>83</v>
      </c>
      <c r="F45" s="42">
        <v>1</v>
      </c>
      <c r="G45" s="110" t="s">
        <v>699</v>
      </c>
      <c r="H45" s="110" t="s">
        <v>699</v>
      </c>
      <c r="I45" s="134">
        <v>11699</v>
      </c>
      <c r="J45" s="90"/>
      <c r="K45" s="134">
        <v>11699</v>
      </c>
      <c r="L45" s="41"/>
      <c r="M45" s="40">
        <f t="shared" si="1"/>
        <v>116.99</v>
      </c>
      <c r="N45" s="130" t="s">
        <v>85</v>
      </c>
    </row>
    <row r="46" spans="1:14">
      <c r="A46" s="42">
        <v>40</v>
      </c>
      <c r="B46" s="111" t="s">
        <v>700</v>
      </c>
      <c r="C46" s="106" t="s">
        <v>626</v>
      </c>
      <c r="D46" s="106" t="s">
        <v>667</v>
      </c>
      <c r="E46" s="46" t="s">
        <v>83</v>
      </c>
      <c r="F46" s="42">
        <v>1</v>
      </c>
      <c r="G46" s="102">
        <v>2002</v>
      </c>
      <c r="H46" s="102">
        <v>2002</v>
      </c>
      <c r="I46" s="131">
        <v>12100</v>
      </c>
      <c r="J46" s="90"/>
      <c r="K46" s="131">
        <v>12100</v>
      </c>
      <c r="L46" s="41"/>
      <c r="M46" s="40">
        <f t="shared" si="1"/>
        <v>121</v>
      </c>
      <c r="N46" s="130" t="s">
        <v>85</v>
      </c>
    </row>
    <row r="47" spans="1:14">
      <c r="A47" s="42">
        <v>41</v>
      </c>
      <c r="B47" s="103" t="s">
        <v>701</v>
      </c>
      <c r="C47" s="44" t="s">
        <v>626</v>
      </c>
      <c r="D47" s="52" t="s">
        <v>627</v>
      </c>
      <c r="E47" s="46" t="s">
        <v>83</v>
      </c>
      <c r="F47" s="42">
        <v>1</v>
      </c>
      <c r="G47" s="102">
        <v>2003.6</v>
      </c>
      <c r="H47" s="102">
        <v>2003.6</v>
      </c>
      <c r="I47" s="131">
        <v>13600</v>
      </c>
      <c r="J47" s="90"/>
      <c r="K47" s="131">
        <v>13600</v>
      </c>
      <c r="L47" s="41"/>
      <c r="M47" s="40">
        <f t="shared" si="1"/>
        <v>136</v>
      </c>
      <c r="N47" s="130" t="s">
        <v>85</v>
      </c>
    </row>
    <row r="48" spans="1:14">
      <c r="A48" s="42">
        <v>42</v>
      </c>
      <c r="B48" s="103" t="s">
        <v>702</v>
      </c>
      <c r="C48" s="44" t="s">
        <v>626</v>
      </c>
      <c r="D48" s="52" t="s">
        <v>703</v>
      </c>
      <c r="E48" s="46" t="s">
        <v>83</v>
      </c>
      <c r="F48" s="42">
        <v>1</v>
      </c>
      <c r="G48" s="102">
        <v>2008</v>
      </c>
      <c r="H48" s="102">
        <v>2008</v>
      </c>
      <c r="I48" s="131">
        <v>8500</v>
      </c>
      <c r="J48" s="90"/>
      <c r="K48" s="131">
        <v>8500</v>
      </c>
      <c r="L48" s="41"/>
      <c r="M48" s="40">
        <f t="shared" si="1"/>
        <v>85</v>
      </c>
      <c r="N48" s="130" t="s">
        <v>85</v>
      </c>
    </row>
    <row r="49" spans="1:14">
      <c r="A49" s="42">
        <v>43</v>
      </c>
      <c r="B49" s="103" t="s">
        <v>704</v>
      </c>
      <c r="C49" s="44" t="s">
        <v>626</v>
      </c>
      <c r="D49" s="52" t="s">
        <v>703</v>
      </c>
      <c r="E49" s="46" t="s">
        <v>83</v>
      </c>
      <c r="F49" s="42">
        <v>1</v>
      </c>
      <c r="G49" s="102">
        <v>2008</v>
      </c>
      <c r="H49" s="102">
        <v>2008</v>
      </c>
      <c r="I49" s="131">
        <v>8500</v>
      </c>
      <c r="J49" s="90"/>
      <c r="K49" s="131">
        <v>8500</v>
      </c>
      <c r="L49" s="41"/>
      <c r="M49" s="40">
        <f t="shared" si="1"/>
        <v>85</v>
      </c>
      <c r="N49" s="130" t="s">
        <v>85</v>
      </c>
    </row>
    <row r="50" spans="1:14">
      <c r="A50" s="42">
        <v>44</v>
      </c>
      <c r="B50" s="103" t="s">
        <v>705</v>
      </c>
      <c r="C50" s="52" t="s">
        <v>639</v>
      </c>
      <c r="D50" s="52" t="s">
        <v>706</v>
      </c>
      <c r="E50" s="46" t="s">
        <v>83</v>
      </c>
      <c r="F50" s="42">
        <v>1</v>
      </c>
      <c r="G50" s="102">
        <v>2008</v>
      </c>
      <c r="H50" s="102">
        <v>2008</v>
      </c>
      <c r="I50" s="131">
        <v>6900</v>
      </c>
      <c r="J50" s="90"/>
      <c r="K50" s="131">
        <v>6900</v>
      </c>
      <c r="L50" s="41"/>
      <c r="M50" s="40">
        <f t="shared" si="1"/>
        <v>69</v>
      </c>
      <c r="N50" s="130" t="s">
        <v>85</v>
      </c>
    </row>
    <row r="51" spans="1:14">
      <c r="A51" s="42">
        <v>45</v>
      </c>
      <c r="B51" s="103" t="s">
        <v>707</v>
      </c>
      <c r="C51" s="52" t="s">
        <v>682</v>
      </c>
      <c r="D51" s="52" t="s">
        <v>708</v>
      </c>
      <c r="E51" s="46" t="s">
        <v>83</v>
      </c>
      <c r="F51" s="42">
        <v>1</v>
      </c>
      <c r="G51" s="102">
        <v>2007</v>
      </c>
      <c r="H51" s="102">
        <v>2007</v>
      </c>
      <c r="I51" s="131">
        <v>9200</v>
      </c>
      <c r="J51" s="90"/>
      <c r="K51" s="131">
        <v>9200</v>
      </c>
      <c r="L51" s="41"/>
      <c r="M51" s="40">
        <f t="shared" si="1"/>
        <v>92</v>
      </c>
      <c r="N51" s="130" t="s">
        <v>85</v>
      </c>
    </row>
    <row r="52" spans="1:14">
      <c r="A52" s="42">
        <v>46</v>
      </c>
      <c r="B52" s="103" t="s">
        <v>709</v>
      </c>
      <c r="C52" s="52" t="s">
        <v>636</v>
      </c>
      <c r="D52" s="52" t="s">
        <v>710</v>
      </c>
      <c r="E52" s="46" t="s">
        <v>83</v>
      </c>
      <c r="F52" s="42">
        <v>1</v>
      </c>
      <c r="G52" s="102"/>
      <c r="H52" s="102"/>
      <c r="I52" s="131">
        <v>4200</v>
      </c>
      <c r="J52" s="90"/>
      <c r="K52" s="131">
        <v>4200</v>
      </c>
      <c r="L52" s="41"/>
      <c r="M52" s="40">
        <f t="shared" si="1"/>
        <v>42</v>
      </c>
      <c r="N52" s="130" t="s">
        <v>85</v>
      </c>
    </row>
    <row r="53" spans="1:14">
      <c r="A53" s="42">
        <v>47</v>
      </c>
      <c r="B53" s="103" t="s">
        <v>711</v>
      </c>
      <c r="C53" s="52" t="s">
        <v>712</v>
      </c>
      <c r="D53" s="52" t="s">
        <v>713</v>
      </c>
      <c r="E53" s="46" t="s">
        <v>83</v>
      </c>
      <c r="F53" s="42">
        <v>1</v>
      </c>
      <c r="G53" s="102">
        <v>2003.8</v>
      </c>
      <c r="H53" s="102">
        <v>2003.8</v>
      </c>
      <c r="I53" s="131">
        <v>7250</v>
      </c>
      <c r="J53" s="90"/>
      <c r="K53" s="131">
        <v>7250</v>
      </c>
      <c r="L53" s="41"/>
      <c r="M53" s="40">
        <f t="shared" si="1"/>
        <v>72.5</v>
      </c>
      <c r="N53" s="130" t="s">
        <v>85</v>
      </c>
    </row>
    <row r="54" spans="1:14">
      <c r="A54" s="42">
        <v>48</v>
      </c>
      <c r="B54" s="112" t="s">
        <v>714</v>
      </c>
      <c r="C54" s="113" t="s">
        <v>715</v>
      </c>
      <c r="D54" s="113" t="s">
        <v>716</v>
      </c>
      <c r="E54" s="46" t="s">
        <v>83</v>
      </c>
      <c r="F54" s="42">
        <v>1</v>
      </c>
      <c r="G54" s="114" t="s">
        <v>717</v>
      </c>
      <c r="H54" s="114" t="s">
        <v>717</v>
      </c>
      <c r="I54" s="135">
        <v>2130</v>
      </c>
      <c r="J54" s="90"/>
      <c r="K54" s="135">
        <v>2130</v>
      </c>
      <c r="L54" s="41"/>
      <c r="M54" s="40">
        <f t="shared" si="1"/>
        <v>21.3</v>
      </c>
      <c r="N54" s="130" t="s">
        <v>85</v>
      </c>
    </row>
    <row r="55" spans="1:14">
      <c r="A55" s="42">
        <v>49</v>
      </c>
      <c r="B55" s="115" t="s">
        <v>718</v>
      </c>
      <c r="C55" s="52" t="s">
        <v>682</v>
      </c>
      <c r="D55" s="52" t="s">
        <v>719</v>
      </c>
      <c r="E55" s="46" t="s">
        <v>83</v>
      </c>
      <c r="F55" s="42">
        <v>1</v>
      </c>
      <c r="G55" s="116">
        <v>2009</v>
      </c>
      <c r="H55" s="116">
        <v>2009</v>
      </c>
      <c r="I55" s="133">
        <v>8930</v>
      </c>
      <c r="J55" s="90"/>
      <c r="K55" s="133">
        <v>8930</v>
      </c>
      <c r="L55" s="41"/>
      <c r="M55" s="40">
        <f t="shared" si="1"/>
        <v>89.3</v>
      </c>
      <c r="N55" s="130" t="s">
        <v>85</v>
      </c>
    </row>
    <row r="56" spans="1:14">
      <c r="A56" s="42">
        <v>50</v>
      </c>
      <c r="B56" s="117" t="s">
        <v>720</v>
      </c>
      <c r="C56" s="80" t="s">
        <v>721</v>
      </c>
      <c r="D56" s="80" t="s">
        <v>722</v>
      </c>
      <c r="E56" s="46" t="s">
        <v>83</v>
      </c>
      <c r="F56" s="42">
        <v>1</v>
      </c>
      <c r="G56" s="118">
        <v>2013</v>
      </c>
      <c r="H56" s="118">
        <v>2013</v>
      </c>
      <c r="I56" s="136">
        <v>5600</v>
      </c>
      <c r="J56" s="90"/>
      <c r="K56" s="136">
        <v>5600</v>
      </c>
      <c r="L56" s="41"/>
      <c r="M56" s="40">
        <f t="shared" si="1"/>
        <v>56</v>
      </c>
      <c r="N56" s="130" t="s">
        <v>85</v>
      </c>
    </row>
    <row r="57" spans="1:14">
      <c r="A57" s="42">
        <v>51</v>
      </c>
      <c r="B57" s="115" t="s">
        <v>723</v>
      </c>
      <c r="C57" s="52" t="s">
        <v>636</v>
      </c>
      <c r="D57" s="52" t="s">
        <v>724</v>
      </c>
      <c r="E57" s="46" t="s">
        <v>83</v>
      </c>
      <c r="F57" s="42">
        <v>1</v>
      </c>
      <c r="G57" s="119">
        <v>2003.11</v>
      </c>
      <c r="H57" s="119">
        <v>2003.11</v>
      </c>
      <c r="I57" s="131">
        <v>8400</v>
      </c>
      <c r="J57" s="90"/>
      <c r="K57" s="131">
        <v>8400</v>
      </c>
      <c r="L57" s="41"/>
      <c r="M57" s="40">
        <f t="shared" si="1"/>
        <v>84</v>
      </c>
      <c r="N57" s="130" t="s">
        <v>85</v>
      </c>
    </row>
    <row r="58" spans="1:14">
      <c r="A58" s="42">
        <v>52</v>
      </c>
      <c r="B58" s="120" t="s">
        <v>725</v>
      </c>
      <c r="C58" s="121" t="s">
        <v>726</v>
      </c>
      <c r="D58" s="121" t="s">
        <v>727</v>
      </c>
      <c r="E58" s="46" t="s">
        <v>83</v>
      </c>
      <c r="F58" s="42">
        <v>1</v>
      </c>
      <c r="G58" s="119">
        <v>1905.06</v>
      </c>
      <c r="H58" s="119">
        <v>1905.06</v>
      </c>
      <c r="I58" s="137">
        <v>159673</v>
      </c>
      <c r="J58" s="90"/>
      <c r="K58" s="137">
        <v>159673</v>
      </c>
      <c r="L58" s="41"/>
      <c r="M58" s="40">
        <f t="shared" si="1"/>
        <v>1596.73</v>
      </c>
      <c r="N58" s="130" t="s">
        <v>85</v>
      </c>
    </row>
    <row r="59" spans="1:14">
      <c r="A59" s="122" t="s">
        <v>728</v>
      </c>
      <c r="B59" s="123"/>
      <c r="C59" s="124" t="s">
        <v>729</v>
      </c>
      <c r="D59" s="125"/>
      <c r="E59" s="125"/>
      <c r="F59" s="125"/>
      <c r="G59" s="126"/>
      <c r="H59" s="125"/>
      <c r="I59" s="129">
        <f>SUM(I7:I58)</f>
        <v>639406</v>
      </c>
      <c r="J59" s="138"/>
      <c r="K59" s="126">
        <f>SUM(K7:K58)</f>
        <v>639406</v>
      </c>
      <c r="L59" s="90"/>
      <c r="M59" s="139">
        <v>6733.73</v>
      </c>
      <c r="N59" s="42"/>
    </row>
  </sheetData>
  <mergeCells count="15">
    <mergeCell ref="A1:N1"/>
    <mergeCell ref="A2:N2"/>
    <mergeCell ref="M4:N4"/>
    <mergeCell ref="I5:J5"/>
    <mergeCell ref="K5:M5"/>
    <mergeCell ref="A59:B59"/>
    <mergeCell ref="A5:A6"/>
    <mergeCell ref="B5:B6"/>
    <mergeCell ref="C5:C6"/>
    <mergeCell ref="D5:D6"/>
    <mergeCell ref="E5:E6"/>
    <mergeCell ref="F5:F6"/>
    <mergeCell ref="G5:G6"/>
    <mergeCell ref="H5:H6"/>
    <mergeCell ref="N5:N6"/>
  </mergeCells>
  <pageMargins left="0.75" right="0.75" top="1" bottom="1" header="0.5" footer="0.5"/>
  <pageSetup paperSize="9" scale="8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5"/>
  <sheetViews>
    <sheetView workbookViewId="0">
      <selection activeCell="A1" sqref="A1:N13"/>
    </sheetView>
  </sheetViews>
  <sheetFormatPr defaultColWidth="8.75" defaultRowHeight="15.75" customHeight="1"/>
  <cols>
    <col min="1" max="1" width="4.25" style="10" customWidth="1"/>
    <col min="2" max="2" width="11" style="10" customWidth="1"/>
    <col min="3" max="3" width="10.375" style="11" customWidth="1"/>
    <col min="4" max="4" width="14.75" style="10" customWidth="1"/>
    <col min="5" max="5" width="4.125" style="10" customWidth="1"/>
    <col min="6" max="6" width="4.625" style="10" customWidth="1"/>
    <col min="7" max="7" width="8.25" style="10" customWidth="1"/>
    <col min="8" max="8" width="8.875" style="10" customWidth="1"/>
    <col min="9" max="9" width="12.375" style="10" customWidth="1"/>
    <col min="10" max="10" width="12.625" style="10" customWidth="1"/>
    <col min="11" max="11" width="11" style="10" customWidth="1"/>
    <col min="12" max="12" width="6.625" style="10" customWidth="1"/>
    <col min="13" max="13" width="6.25" style="11" customWidth="1"/>
    <col min="14" max="14" width="5.5" style="10" customWidth="1"/>
    <col min="15" max="30" width="9" style="10" customWidth="1"/>
    <col min="31" max="16384" width="8.75" style="10"/>
  </cols>
  <sheetData>
    <row r="1" s="78" customFormat="1" ht="23.25" spans="1:14">
      <c r="A1" s="37" t="s">
        <v>730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.1" customHeight="1" spans="1:14">
      <c r="A2" s="38" t="s">
        <v>40</v>
      </c>
      <c r="B2" s="6"/>
      <c r="C2" s="6"/>
      <c r="D2" s="6"/>
      <c r="E2" s="6"/>
      <c r="F2" s="6"/>
      <c r="G2" s="8"/>
      <c r="H2" s="8"/>
      <c r="I2" s="8"/>
      <c r="J2" s="8"/>
      <c r="K2" s="8"/>
      <c r="L2" s="8"/>
      <c r="M2" s="8"/>
      <c r="N2" s="8"/>
    </row>
    <row r="3" ht="14.1" customHeight="1" spans="1:14">
      <c r="A3" s="6"/>
      <c r="B3" s="6"/>
      <c r="C3" s="6"/>
      <c r="D3" s="6"/>
      <c r="E3" s="6"/>
      <c r="F3" s="6"/>
      <c r="G3" s="8"/>
      <c r="H3" s="8"/>
      <c r="I3" s="8"/>
      <c r="J3" s="8"/>
      <c r="K3" s="8"/>
      <c r="L3" s="8"/>
      <c r="M3" s="8"/>
      <c r="N3" s="38"/>
    </row>
    <row r="4" customHeight="1" spans="1:14">
      <c r="A4" s="39" t="s">
        <v>3</v>
      </c>
      <c r="N4" s="33" t="s">
        <v>4</v>
      </c>
    </row>
    <row r="5" s="11" customFormat="1" customHeight="1" spans="1:14">
      <c r="A5" s="40" t="s">
        <v>70</v>
      </c>
      <c r="B5" s="40" t="s">
        <v>71</v>
      </c>
      <c r="C5" s="41" t="s">
        <v>72</v>
      </c>
      <c r="D5" s="41" t="s">
        <v>73</v>
      </c>
      <c r="E5" s="41" t="s">
        <v>74</v>
      </c>
      <c r="F5" s="41" t="s">
        <v>75</v>
      </c>
      <c r="G5" s="41" t="s">
        <v>76</v>
      </c>
      <c r="H5" s="41" t="s">
        <v>77</v>
      </c>
      <c r="I5" s="64" t="s">
        <v>6</v>
      </c>
      <c r="J5" s="65"/>
      <c r="K5" s="40" t="s">
        <v>7</v>
      </c>
      <c r="L5" s="42"/>
      <c r="M5" s="42"/>
      <c r="N5" s="41" t="s">
        <v>78</v>
      </c>
    </row>
    <row r="6" s="11" customFormat="1" ht="24" customHeight="1" spans="1:14">
      <c r="A6" s="42"/>
      <c r="B6" s="42"/>
      <c r="C6" s="42"/>
      <c r="D6" s="42"/>
      <c r="E6" s="42"/>
      <c r="F6" s="42"/>
      <c r="G6" s="42"/>
      <c r="H6" s="42"/>
      <c r="I6" s="66" t="s">
        <v>46</v>
      </c>
      <c r="J6" s="40" t="s">
        <v>47</v>
      </c>
      <c r="K6" s="40" t="s">
        <v>46</v>
      </c>
      <c r="L6" s="41" t="s">
        <v>142</v>
      </c>
      <c r="M6" s="40" t="s">
        <v>47</v>
      </c>
      <c r="N6" s="42"/>
    </row>
    <row r="7" ht="19.5" customHeight="1" spans="1:14">
      <c r="A7" s="42">
        <v>1</v>
      </c>
      <c r="B7" s="43" t="s">
        <v>731</v>
      </c>
      <c r="C7" s="44" t="s">
        <v>732</v>
      </c>
      <c r="D7" s="45" t="s">
        <v>733</v>
      </c>
      <c r="E7" s="46" t="s">
        <v>83</v>
      </c>
      <c r="F7" s="47">
        <v>1</v>
      </c>
      <c r="G7" s="48">
        <v>2008</v>
      </c>
      <c r="H7" s="48">
        <v>2008</v>
      </c>
      <c r="I7" s="67">
        <v>4700</v>
      </c>
      <c r="J7" s="68">
        <v>0</v>
      </c>
      <c r="K7" s="67">
        <v>4700</v>
      </c>
      <c r="L7" s="69">
        <v>0.03</v>
      </c>
      <c r="M7" s="70">
        <f t="shared" ref="M7:M12" si="0">K7*L7</f>
        <v>141</v>
      </c>
      <c r="N7" s="71" t="s">
        <v>85</v>
      </c>
    </row>
    <row r="8" ht="19.5" customHeight="1" spans="1:14">
      <c r="A8" s="42">
        <v>2</v>
      </c>
      <c r="B8" s="49" t="s">
        <v>734</v>
      </c>
      <c r="C8" s="53" t="s">
        <v>735</v>
      </c>
      <c r="D8" s="50" t="s">
        <v>736</v>
      </c>
      <c r="E8" s="46" t="s">
        <v>83</v>
      </c>
      <c r="F8" s="47">
        <v>1</v>
      </c>
      <c r="G8" s="79">
        <v>2013.06</v>
      </c>
      <c r="H8" s="79">
        <v>2013.06</v>
      </c>
      <c r="I8" s="67">
        <v>3650</v>
      </c>
      <c r="J8" s="68">
        <v>0</v>
      </c>
      <c r="K8" s="67">
        <v>3650</v>
      </c>
      <c r="L8" s="69">
        <v>0.03</v>
      </c>
      <c r="M8" s="70">
        <f t="shared" si="0"/>
        <v>109.5</v>
      </c>
      <c r="N8" s="71" t="s">
        <v>85</v>
      </c>
    </row>
    <row r="9" ht="19.5" customHeight="1" spans="1:14">
      <c r="A9" s="42">
        <v>3</v>
      </c>
      <c r="B9" s="51" t="s">
        <v>737</v>
      </c>
      <c r="C9" s="52" t="s">
        <v>629</v>
      </c>
      <c r="D9" s="51" t="s">
        <v>738</v>
      </c>
      <c r="E9" s="46" t="s">
        <v>83</v>
      </c>
      <c r="F9" s="47">
        <v>1</v>
      </c>
      <c r="G9" s="80">
        <v>2010</v>
      </c>
      <c r="H9" s="80">
        <v>2010</v>
      </c>
      <c r="I9" s="67">
        <v>9500</v>
      </c>
      <c r="J9" s="68">
        <v>0</v>
      </c>
      <c r="K9" s="67">
        <v>9500</v>
      </c>
      <c r="L9" s="69">
        <v>0.03</v>
      </c>
      <c r="M9" s="70">
        <f t="shared" si="0"/>
        <v>285</v>
      </c>
      <c r="N9" s="71" t="s">
        <v>85</v>
      </c>
    </row>
    <row r="10" ht="19.5" customHeight="1" spans="1:14">
      <c r="A10" s="42">
        <v>4</v>
      </c>
      <c r="B10" s="45" t="s">
        <v>739</v>
      </c>
      <c r="C10" s="48" t="s">
        <v>629</v>
      </c>
      <c r="D10" s="45" t="s">
        <v>740</v>
      </c>
      <c r="E10" s="46" t="s">
        <v>83</v>
      </c>
      <c r="F10" s="47">
        <v>1</v>
      </c>
      <c r="G10" s="80">
        <v>2011.08</v>
      </c>
      <c r="H10" s="80">
        <v>2011.08</v>
      </c>
      <c r="I10" s="67">
        <v>6300</v>
      </c>
      <c r="J10" s="68">
        <v>0</v>
      </c>
      <c r="K10" s="67">
        <v>6300</v>
      </c>
      <c r="L10" s="69">
        <v>0.03</v>
      </c>
      <c r="M10" s="70">
        <f t="shared" si="0"/>
        <v>189</v>
      </c>
      <c r="N10" s="71" t="s">
        <v>85</v>
      </c>
    </row>
    <row r="11" ht="19.5" customHeight="1" spans="1:14">
      <c r="A11" s="42">
        <v>5</v>
      </c>
      <c r="B11" s="49" t="s">
        <v>741</v>
      </c>
      <c r="C11" s="53" t="s">
        <v>629</v>
      </c>
      <c r="D11" s="50" t="s">
        <v>742</v>
      </c>
      <c r="E11" s="46" t="s">
        <v>83</v>
      </c>
      <c r="F11" s="47">
        <v>1</v>
      </c>
      <c r="G11" s="80">
        <v>2013.07</v>
      </c>
      <c r="H11" s="80">
        <v>2013.07</v>
      </c>
      <c r="I11" s="67">
        <v>5800</v>
      </c>
      <c r="J11" s="68">
        <v>0</v>
      </c>
      <c r="K11" s="67">
        <v>5800</v>
      </c>
      <c r="L11" s="69">
        <v>0.03</v>
      </c>
      <c r="M11" s="70">
        <f t="shared" si="0"/>
        <v>174</v>
      </c>
      <c r="N11" s="71" t="s">
        <v>85</v>
      </c>
    </row>
    <row r="12" ht="19.5" customHeight="1" spans="1:14">
      <c r="A12" s="42">
        <v>6</v>
      </c>
      <c r="B12" s="51" t="s">
        <v>743</v>
      </c>
      <c r="C12" s="52" t="s">
        <v>744</v>
      </c>
      <c r="D12" s="51" t="s">
        <v>745</v>
      </c>
      <c r="E12" s="46" t="s">
        <v>83</v>
      </c>
      <c r="F12" s="54">
        <v>1</v>
      </c>
      <c r="G12" s="80">
        <v>2007</v>
      </c>
      <c r="H12" s="80">
        <v>2007</v>
      </c>
      <c r="I12" s="67">
        <v>2950</v>
      </c>
      <c r="J12" s="68">
        <v>0</v>
      </c>
      <c r="K12" s="67">
        <v>2950</v>
      </c>
      <c r="L12" s="69">
        <v>0.03</v>
      </c>
      <c r="M12" s="70">
        <f t="shared" si="0"/>
        <v>88.5</v>
      </c>
      <c r="N12" s="71" t="s">
        <v>85</v>
      </c>
    </row>
    <row r="13" ht="20.1" customHeight="1" spans="1:14">
      <c r="A13" s="81" t="s">
        <v>746</v>
      </c>
      <c r="B13" s="82"/>
      <c r="C13" s="66"/>
      <c r="D13" s="83"/>
      <c r="E13" s="42"/>
      <c r="F13" s="42"/>
      <c r="G13" s="84"/>
      <c r="H13" s="84"/>
      <c r="I13" s="86">
        <f>SUM(I7:I12)</f>
        <v>32900</v>
      </c>
      <c r="J13" s="87"/>
      <c r="K13" s="87">
        <f>SUM(K7:K12)</f>
        <v>32900</v>
      </c>
      <c r="L13" s="88"/>
      <c r="M13" s="89">
        <f>SUM(M7:M12)</f>
        <v>987</v>
      </c>
      <c r="N13" s="90"/>
    </row>
    <row r="14" customHeight="1" spans="1:10">
      <c r="A14" s="85"/>
      <c r="J14" s="91"/>
    </row>
    <row r="15" customHeight="1" spans="1:1">
      <c r="A15" s="85"/>
    </row>
  </sheetData>
  <mergeCells count="14">
    <mergeCell ref="A1:N1"/>
    <mergeCell ref="A2:N2"/>
    <mergeCell ref="I5:J5"/>
    <mergeCell ref="K5:M5"/>
    <mergeCell ref="A13:C13"/>
    <mergeCell ref="A5:A6"/>
    <mergeCell ref="B5:B6"/>
    <mergeCell ref="C5:C6"/>
    <mergeCell ref="D5:D6"/>
    <mergeCell ref="E5:E6"/>
    <mergeCell ref="F5:F6"/>
    <mergeCell ref="G5:G6"/>
    <mergeCell ref="H5:H6"/>
    <mergeCell ref="N5:N6"/>
  </mergeCells>
  <printOptions horizontalCentered="1"/>
  <pageMargins left="0.354166666666667" right="0.354166666666667" top="0.590277777777778" bottom="0.590277777777778" header="1.0625" footer="0.511805555555556"/>
  <pageSetup paperSize="9" fitToHeight="0" orientation="landscape"/>
  <headerFooter alignWithMargins="0" scaleWithDoc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8"/>
  <sheetViews>
    <sheetView tabSelected="1" workbookViewId="0">
      <selection activeCell="I21" sqref="I21"/>
    </sheetView>
  </sheetViews>
  <sheetFormatPr defaultColWidth="9" defaultRowHeight="14.25"/>
  <cols>
    <col min="9" max="9" width="10.125"/>
    <col min="11" max="11" width="12.125"/>
    <col min="13" max="13" width="10.125"/>
  </cols>
  <sheetData>
    <row r="1" ht="22.5" spans="1:14">
      <c r="A1" s="37" t="s">
        <v>730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8" t="s">
        <v>40</v>
      </c>
      <c r="B2" s="6"/>
      <c r="C2" s="6"/>
      <c r="D2" s="6"/>
      <c r="E2" s="6"/>
      <c r="F2" s="6"/>
      <c r="G2" s="8"/>
      <c r="H2" s="8"/>
      <c r="I2" s="8"/>
      <c r="J2" s="8"/>
      <c r="K2" s="8"/>
      <c r="L2" s="8"/>
      <c r="M2" s="8"/>
      <c r="N2" s="8"/>
    </row>
    <row r="3" spans="1:14">
      <c r="A3" s="6"/>
      <c r="B3" s="6"/>
      <c r="C3" s="6"/>
      <c r="D3" s="6"/>
      <c r="E3" s="6"/>
      <c r="F3" s="6"/>
      <c r="G3" s="8"/>
      <c r="H3" s="8"/>
      <c r="I3" s="8"/>
      <c r="J3" s="8"/>
      <c r="K3" s="8"/>
      <c r="L3" s="8"/>
      <c r="M3" s="8"/>
      <c r="N3" s="38"/>
    </row>
    <row r="4" spans="1:14">
      <c r="A4" s="39" t="s">
        <v>3</v>
      </c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  <c r="M4" s="11"/>
      <c r="N4" s="33" t="s">
        <v>4</v>
      </c>
    </row>
    <row r="5" spans="1:14">
      <c r="A5" s="40" t="s">
        <v>70</v>
      </c>
      <c r="B5" s="40" t="s">
        <v>71</v>
      </c>
      <c r="C5" s="41" t="s">
        <v>72</v>
      </c>
      <c r="D5" s="41" t="s">
        <v>73</v>
      </c>
      <c r="E5" s="41" t="s">
        <v>74</v>
      </c>
      <c r="F5" s="41" t="s">
        <v>75</v>
      </c>
      <c r="G5" s="41" t="s">
        <v>76</v>
      </c>
      <c r="H5" s="41" t="s">
        <v>77</v>
      </c>
      <c r="I5" s="64" t="s">
        <v>6</v>
      </c>
      <c r="J5" s="65"/>
      <c r="K5" s="40" t="s">
        <v>7</v>
      </c>
      <c r="L5" s="42"/>
      <c r="M5" s="42"/>
      <c r="N5" s="41" t="s">
        <v>78</v>
      </c>
    </row>
    <row r="6" spans="1:14">
      <c r="A6" s="42"/>
      <c r="B6" s="42"/>
      <c r="C6" s="42"/>
      <c r="D6" s="42"/>
      <c r="E6" s="42"/>
      <c r="F6" s="42"/>
      <c r="G6" s="42"/>
      <c r="H6" s="42"/>
      <c r="I6" s="66" t="s">
        <v>46</v>
      </c>
      <c r="J6" s="40" t="s">
        <v>47</v>
      </c>
      <c r="K6" s="40" t="s">
        <v>46</v>
      </c>
      <c r="L6" s="41" t="s">
        <v>142</v>
      </c>
      <c r="M6" s="40" t="s">
        <v>47</v>
      </c>
      <c r="N6" s="42"/>
    </row>
    <row r="7" spans="1:14">
      <c r="A7" s="42">
        <v>1</v>
      </c>
      <c r="B7" s="43" t="s">
        <v>747</v>
      </c>
      <c r="C7" s="44" t="s">
        <v>639</v>
      </c>
      <c r="D7" s="45" t="s">
        <v>748</v>
      </c>
      <c r="E7" s="46" t="s">
        <v>83</v>
      </c>
      <c r="F7" s="47">
        <v>1</v>
      </c>
      <c r="G7" s="48">
        <v>2004</v>
      </c>
      <c r="H7" s="48">
        <f>G7</f>
        <v>2004</v>
      </c>
      <c r="I7" s="67"/>
      <c r="J7" s="68"/>
      <c r="K7" s="67">
        <v>4700</v>
      </c>
      <c r="L7" s="69">
        <v>0.01</v>
      </c>
      <c r="M7" s="70">
        <f>K7*L7</f>
        <v>47</v>
      </c>
      <c r="N7" s="71" t="s">
        <v>85</v>
      </c>
    </row>
    <row r="8" spans="1:14">
      <c r="A8" s="42">
        <v>2</v>
      </c>
      <c r="B8" s="49" t="s">
        <v>749</v>
      </c>
      <c r="C8" s="44" t="s">
        <v>639</v>
      </c>
      <c r="D8" s="50" t="s">
        <v>750</v>
      </c>
      <c r="E8" s="46" t="s">
        <v>83</v>
      </c>
      <c r="F8" s="47">
        <v>1</v>
      </c>
      <c r="G8" s="48">
        <v>2007</v>
      </c>
      <c r="H8" s="48">
        <f t="shared" ref="H8:H27" si="0">G8</f>
        <v>2007</v>
      </c>
      <c r="I8" s="67"/>
      <c r="J8" s="68"/>
      <c r="K8" s="67">
        <v>3650</v>
      </c>
      <c r="L8" s="69">
        <v>0.01</v>
      </c>
      <c r="M8" s="70">
        <f t="shared" ref="M8:M27" si="1">K8*L8</f>
        <v>36.5</v>
      </c>
      <c r="N8" s="71" t="s">
        <v>85</v>
      </c>
    </row>
    <row r="9" spans="1:14">
      <c r="A9" s="42">
        <v>3</v>
      </c>
      <c r="B9" s="51" t="s">
        <v>751</v>
      </c>
      <c r="C9" s="52" t="s">
        <v>629</v>
      </c>
      <c r="D9" s="51" t="s">
        <v>708</v>
      </c>
      <c r="E9" s="46" t="s">
        <v>83</v>
      </c>
      <c r="F9" s="47">
        <v>1</v>
      </c>
      <c r="G9" s="48">
        <v>2007</v>
      </c>
      <c r="H9" s="48">
        <f t="shared" si="0"/>
        <v>2007</v>
      </c>
      <c r="I9" s="67"/>
      <c r="J9" s="68"/>
      <c r="K9" s="67">
        <v>2800</v>
      </c>
      <c r="L9" s="69">
        <v>0.01</v>
      </c>
      <c r="M9" s="70">
        <f t="shared" si="1"/>
        <v>28</v>
      </c>
      <c r="N9" s="71" t="s">
        <v>85</v>
      </c>
    </row>
    <row r="10" spans="1:14">
      <c r="A10" s="42">
        <v>4</v>
      </c>
      <c r="B10" s="45" t="s">
        <v>752</v>
      </c>
      <c r="C10" s="48" t="s">
        <v>629</v>
      </c>
      <c r="D10" s="45" t="s">
        <v>748</v>
      </c>
      <c r="E10" s="46" t="s">
        <v>83</v>
      </c>
      <c r="F10" s="47">
        <v>1</v>
      </c>
      <c r="G10" s="48">
        <v>2008</v>
      </c>
      <c r="H10" s="48">
        <f t="shared" si="0"/>
        <v>2008</v>
      </c>
      <c r="I10" s="67"/>
      <c r="J10" s="68"/>
      <c r="K10" s="67">
        <v>2800</v>
      </c>
      <c r="L10" s="69">
        <v>0.01</v>
      </c>
      <c r="M10" s="70">
        <f t="shared" si="1"/>
        <v>28</v>
      </c>
      <c r="N10" s="71" t="s">
        <v>85</v>
      </c>
    </row>
    <row r="11" spans="1:14">
      <c r="A11" s="42">
        <v>5</v>
      </c>
      <c r="B11" s="49" t="s">
        <v>753</v>
      </c>
      <c r="C11" s="53" t="s">
        <v>629</v>
      </c>
      <c r="D11" s="45" t="s">
        <v>748</v>
      </c>
      <c r="E11" s="46" t="s">
        <v>83</v>
      </c>
      <c r="F11" s="47">
        <v>1</v>
      </c>
      <c r="G11" s="48">
        <v>2009</v>
      </c>
      <c r="H11" s="48">
        <f t="shared" si="0"/>
        <v>2009</v>
      </c>
      <c r="I11" s="67"/>
      <c r="J11" s="68"/>
      <c r="K11" s="67">
        <v>2950</v>
      </c>
      <c r="L11" s="69">
        <v>0.01</v>
      </c>
      <c r="M11" s="70">
        <f t="shared" si="1"/>
        <v>29.5</v>
      </c>
      <c r="N11" s="71" t="s">
        <v>85</v>
      </c>
    </row>
    <row r="12" spans="1:14">
      <c r="A12" s="42">
        <v>6</v>
      </c>
      <c r="B12" s="51" t="s">
        <v>754</v>
      </c>
      <c r="C12" s="52" t="s">
        <v>744</v>
      </c>
      <c r="D12" s="45" t="s">
        <v>748</v>
      </c>
      <c r="E12" s="46" t="s">
        <v>83</v>
      </c>
      <c r="F12" s="54">
        <v>1</v>
      </c>
      <c r="G12" s="48">
        <v>2010</v>
      </c>
      <c r="H12" s="48">
        <f t="shared" si="0"/>
        <v>2010</v>
      </c>
      <c r="I12" s="67"/>
      <c r="J12" s="68"/>
      <c r="K12" s="67">
        <v>3200</v>
      </c>
      <c r="L12" s="69">
        <v>0.01</v>
      </c>
      <c r="M12" s="70">
        <f t="shared" si="1"/>
        <v>32</v>
      </c>
      <c r="N12" s="71" t="s">
        <v>85</v>
      </c>
    </row>
    <row r="13" spans="1:14">
      <c r="A13" s="42">
        <v>7</v>
      </c>
      <c r="B13" s="55" t="s">
        <v>755</v>
      </c>
      <c r="C13" s="52" t="s">
        <v>629</v>
      </c>
      <c r="D13" s="51" t="s">
        <v>756</v>
      </c>
      <c r="E13" s="46" t="s">
        <v>83</v>
      </c>
      <c r="F13" s="54">
        <v>1</v>
      </c>
      <c r="G13" s="48">
        <v>2002</v>
      </c>
      <c r="H13" s="48">
        <f t="shared" si="0"/>
        <v>2002</v>
      </c>
      <c r="I13" s="72"/>
      <c r="J13" s="68"/>
      <c r="K13" s="67">
        <v>3200</v>
      </c>
      <c r="L13" s="69">
        <v>0.01</v>
      </c>
      <c r="M13" s="70">
        <f t="shared" si="1"/>
        <v>32</v>
      </c>
      <c r="N13" s="71"/>
    </row>
    <row r="14" spans="1:14">
      <c r="A14" s="42">
        <v>8</v>
      </c>
      <c r="B14" s="55" t="s">
        <v>757</v>
      </c>
      <c r="C14" s="52" t="s">
        <v>629</v>
      </c>
      <c r="D14" s="51" t="s">
        <v>758</v>
      </c>
      <c r="E14" s="46" t="s">
        <v>83</v>
      </c>
      <c r="F14" s="54">
        <v>1</v>
      </c>
      <c r="G14" s="48">
        <v>2007</v>
      </c>
      <c r="H14" s="48">
        <f t="shared" si="0"/>
        <v>2007</v>
      </c>
      <c r="I14" s="72"/>
      <c r="J14" s="68"/>
      <c r="K14" s="67">
        <v>9500</v>
      </c>
      <c r="L14" s="69">
        <v>0.01</v>
      </c>
      <c r="M14" s="70">
        <f t="shared" si="1"/>
        <v>95</v>
      </c>
      <c r="N14" s="71"/>
    </row>
    <row r="15" spans="1:14">
      <c r="A15" s="42">
        <v>9</v>
      </c>
      <c r="B15" s="55" t="s">
        <v>759</v>
      </c>
      <c r="C15" s="52" t="s">
        <v>629</v>
      </c>
      <c r="D15" s="51" t="s">
        <v>760</v>
      </c>
      <c r="E15" s="46" t="s">
        <v>83</v>
      </c>
      <c r="F15" s="54">
        <v>1</v>
      </c>
      <c r="G15" s="48">
        <v>2009</v>
      </c>
      <c r="H15" s="48">
        <f t="shared" si="0"/>
        <v>2009</v>
      </c>
      <c r="I15" s="72"/>
      <c r="J15" s="68"/>
      <c r="K15" s="67">
        <v>9500</v>
      </c>
      <c r="L15" s="69">
        <v>0.01</v>
      </c>
      <c r="M15" s="70">
        <f t="shared" si="1"/>
        <v>95</v>
      </c>
      <c r="N15" s="71"/>
    </row>
    <row r="16" spans="1:14">
      <c r="A16" s="42">
        <v>10</v>
      </c>
      <c r="B16" s="55" t="s">
        <v>761</v>
      </c>
      <c r="C16" s="52" t="s">
        <v>629</v>
      </c>
      <c r="D16" s="51" t="s">
        <v>758</v>
      </c>
      <c r="E16" s="46" t="s">
        <v>83</v>
      </c>
      <c r="F16" s="54">
        <v>1</v>
      </c>
      <c r="G16" s="48">
        <v>2010</v>
      </c>
      <c r="H16" s="48">
        <f t="shared" si="0"/>
        <v>2010</v>
      </c>
      <c r="I16" s="72"/>
      <c r="J16" s="68"/>
      <c r="K16" s="67">
        <v>9500</v>
      </c>
      <c r="L16" s="69">
        <v>0.01</v>
      </c>
      <c r="M16" s="70">
        <f t="shared" si="1"/>
        <v>95</v>
      </c>
      <c r="N16" s="71"/>
    </row>
    <row r="17" spans="1:14">
      <c r="A17" s="42">
        <v>11</v>
      </c>
      <c r="B17" s="55" t="s">
        <v>762</v>
      </c>
      <c r="C17" s="52" t="s">
        <v>629</v>
      </c>
      <c r="D17" s="51" t="s">
        <v>758</v>
      </c>
      <c r="E17" s="46" t="s">
        <v>83</v>
      </c>
      <c r="F17" s="54">
        <v>1</v>
      </c>
      <c r="G17" s="48">
        <v>2011</v>
      </c>
      <c r="H17" s="48">
        <f t="shared" si="0"/>
        <v>2011</v>
      </c>
      <c r="I17" s="72"/>
      <c r="J17" s="68"/>
      <c r="K17" s="67">
        <v>9500</v>
      </c>
      <c r="L17" s="69">
        <v>0.01</v>
      </c>
      <c r="M17" s="70">
        <f t="shared" si="1"/>
        <v>95</v>
      </c>
      <c r="N17" s="71"/>
    </row>
    <row r="18" spans="1:14">
      <c r="A18" s="42">
        <v>12</v>
      </c>
      <c r="B18" s="55" t="s">
        <v>763</v>
      </c>
      <c r="C18" s="52" t="s">
        <v>629</v>
      </c>
      <c r="D18" s="51" t="s">
        <v>758</v>
      </c>
      <c r="E18" s="46" t="s">
        <v>83</v>
      </c>
      <c r="F18" s="54">
        <v>1</v>
      </c>
      <c r="G18" s="48">
        <v>2012</v>
      </c>
      <c r="H18" s="48">
        <f t="shared" si="0"/>
        <v>2012</v>
      </c>
      <c r="I18" s="72"/>
      <c r="J18" s="68"/>
      <c r="K18" s="67">
        <v>9500</v>
      </c>
      <c r="L18" s="69">
        <v>0.01</v>
      </c>
      <c r="M18" s="70">
        <f t="shared" si="1"/>
        <v>95</v>
      </c>
      <c r="N18" s="71"/>
    </row>
    <row r="19" spans="1:14">
      <c r="A19" s="42">
        <v>13</v>
      </c>
      <c r="B19" s="55" t="s">
        <v>764</v>
      </c>
      <c r="C19" s="52" t="s">
        <v>629</v>
      </c>
      <c r="D19" s="51" t="s">
        <v>758</v>
      </c>
      <c r="E19" s="46" t="s">
        <v>83</v>
      </c>
      <c r="F19" s="54">
        <v>1</v>
      </c>
      <c r="G19" s="48">
        <v>2013</v>
      </c>
      <c r="H19" s="48">
        <f t="shared" si="0"/>
        <v>2013</v>
      </c>
      <c r="I19" s="72"/>
      <c r="J19" s="68"/>
      <c r="K19" s="67">
        <v>9500</v>
      </c>
      <c r="L19" s="69">
        <v>0.01</v>
      </c>
      <c r="M19" s="70">
        <f t="shared" si="1"/>
        <v>95</v>
      </c>
      <c r="N19" s="71"/>
    </row>
    <row r="20" spans="1:14">
      <c r="A20" s="42">
        <v>14</v>
      </c>
      <c r="B20" s="55" t="s">
        <v>765</v>
      </c>
      <c r="C20" s="52" t="s">
        <v>629</v>
      </c>
      <c r="D20" s="51" t="s">
        <v>758</v>
      </c>
      <c r="E20" s="46" t="s">
        <v>83</v>
      </c>
      <c r="F20" s="54">
        <v>1</v>
      </c>
      <c r="G20" s="48">
        <v>2014</v>
      </c>
      <c r="H20" s="48">
        <f t="shared" si="0"/>
        <v>2014</v>
      </c>
      <c r="I20" s="72"/>
      <c r="J20" s="68"/>
      <c r="K20" s="67">
        <v>9500</v>
      </c>
      <c r="L20" s="69">
        <v>0.01</v>
      </c>
      <c r="M20" s="70">
        <f t="shared" si="1"/>
        <v>95</v>
      </c>
      <c r="N20" s="71"/>
    </row>
    <row r="21" spans="1:14">
      <c r="A21" s="42">
        <v>15</v>
      </c>
      <c r="B21" s="55" t="s">
        <v>766</v>
      </c>
      <c r="C21" s="52" t="s">
        <v>629</v>
      </c>
      <c r="D21" s="51" t="s">
        <v>767</v>
      </c>
      <c r="E21" s="46" t="s">
        <v>83</v>
      </c>
      <c r="F21" s="54">
        <v>1</v>
      </c>
      <c r="G21" s="48">
        <v>2015</v>
      </c>
      <c r="H21" s="48">
        <f t="shared" si="0"/>
        <v>2015</v>
      </c>
      <c r="I21" s="72"/>
      <c r="J21" s="68"/>
      <c r="K21" s="67">
        <v>9500</v>
      </c>
      <c r="L21" s="69">
        <v>0.01</v>
      </c>
      <c r="M21" s="70">
        <f t="shared" si="1"/>
        <v>95</v>
      </c>
      <c r="N21" s="71"/>
    </row>
    <row r="22" spans="1:14">
      <c r="A22" s="42">
        <v>16</v>
      </c>
      <c r="B22" s="55" t="s">
        <v>768</v>
      </c>
      <c r="C22" s="52" t="s">
        <v>744</v>
      </c>
      <c r="D22" s="51" t="s">
        <v>769</v>
      </c>
      <c r="E22" s="46" t="s">
        <v>83</v>
      </c>
      <c r="F22" s="54">
        <v>1</v>
      </c>
      <c r="G22" s="48">
        <v>2003</v>
      </c>
      <c r="H22" s="48">
        <f t="shared" si="0"/>
        <v>2003</v>
      </c>
      <c r="I22" s="72"/>
      <c r="J22" s="68"/>
      <c r="K22" s="67">
        <v>2950</v>
      </c>
      <c r="L22" s="69">
        <v>0.01</v>
      </c>
      <c r="M22" s="70">
        <f t="shared" si="1"/>
        <v>29.5</v>
      </c>
      <c r="N22" s="71"/>
    </row>
    <row r="23" spans="1:14">
      <c r="A23" s="42">
        <v>17</v>
      </c>
      <c r="B23" s="55" t="s">
        <v>770</v>
      </c>
      <c r="C23" s="56" t="s">
        <v>658</v>
      </c>
      <c r="D23" s="57" t="s">
        <v>771</v>
      </c>
      <c r="E23" s="46" t="s">
        <v>83</v>
      </c>
      <c r="F23" s="54">
        <v>1</v>
      </c>
      <c r="G23" s="48">
        <v>2006</v>
      </c>
      <c r="H23" s="48">
        <f t="shared" si="0"/>
        <v>2006</v>
      </c>
      <c r="I23" s="72"/>
      <c r="J23" s="68"/>
      <c r="K23" s="67">
        <v>3200</v>
      </c>
      <c r="L23" s="69">
        <v>0.01</v>
      </c>
      <c r="M23" s="70">
        <f t="shared" si="1"/>
        <v>32</v>
      </c>
      <c r="N23" s="71"/>
    </row>
    <row r="24" spans="1:14">
      <c r="A24" s="42">
        <v>18</v>
      </c>
      <c r="B24" s="55" t="s">
        <v>772</v>
      </c>
      <c r="C24" s="56" t="s">
        <v>658</v>
      </c>
      <c r="D24" s="51" t="s">
        <v>769</v>
      </c>
      <c r="E24" s="46" t="s">
        <v>83</v>
      </c>
      <c r="F24" s="54">
        <v>1</v>
      </c>
      <c r="G24" s="48">
        <v>2008</v>
      </c>
      <c r="H24" s="48">
        <f t="shared" si="0"/>
        <v>2008</v>
      </c>
      <c r="I24" s="72"/>
      <c r="J24" s="68"/>
      <c r="K24" s="67">
        <v>3200</v>
      </c>
      <c r="L24" s="69">
        <v>0.01</v>
      </c>
      <c r="M24" s="70">
        <f t="shared" si="1"/>
        <v>32</v>
      </c>
      <c r="N24" s="71"/>
    </row>
    <row r="25" spans="1:14">
      <c r="A25" s="42">
        <v>19</v>
      </c>
      <c r="B25" s="55" t="s">
        <v>773</v>
      </c>
      <c r="C25" s="56" t="s">
        <v>774</v>
      </c>
      <c r="D25" s="51" t="s">
        <v>775</v>
      </c>
      <c r="E25" s="46" t="s">
        <v>83</v>
      </c>
      <c r="F25" s="54">
        <v>1</v>
      </c>
      <c r="G25" s="48">
        <v>2010</v>
      </c>
      <c r="H25" s="48">
        <f t="shared" si="0"/>
        <v>2010</v>
      </c>
      <c r="I25" s="72"/>
      <c r="J25" s="68"/>
      <c r="K25" s="67">
        <v>3550</v>
      </c>
      <c r="L25" s="69">
        <v>0.01</v>
      </c>
      <c r="M25" s="70">
        <f t="shared" si="1"/>
        <v>35.5</v>
      </c>
      <c r="N25" s="71"/>
    </row>
    <row r="26" spans="1:14">
      <c r="A26" s="42">
        <v>20</v>
      </c>
      <c r="B26" s="55" t="s">
        <v>776</v>
      </c>
      <c r="C26" s="56" t="s">
        <v>661</v>
      </c>
      <c r="D26" s="51" t="s">
        <v>777</v>
      </c>
      <c r="E26" s="46" t="s">
        <v>83</v>
      </c>
      <c r="F26" s="54">
        <v>1</v>
      </c>
      <c r="G26" s="48">
        <v>2014</v>
      </c>
      <c r="H26" s="48">
        <f t="shared" si="0"/>
        <v>2014</v>
      </c>
      <c r="I26" s="72"/>
      <c r="J26" s="68"/>
      <c r="K26" s="67">
        <v>1800</v>
      </c>
      <c r="L26" s="69">
        <v>0.01</v>
      </c>
      <c r="M26" s="70">
        <f t="shared" si="1"/>
        <v>18</v>
      </c>
      <c r="N26" s="71"/>
    </row>
    <row r="27" spans="1:14">
      <c r="A27" s="42">
        <v>21</v>
      </c>
      <c r="B27" s="55" t="s">
        <v>778</v>
      </c>
      <c r="C27" s="56" t="s">
        <v>715</v>
      </c>
      <c r="D27" s="51" t="s">
        <v>779</v>
      </c>
      <c r="E27" s="46" t="s">
        <v>83</v>
      </c>
      <c r="F27" s="54">
        <v>1</v>
      </c>
      <c r="G27" s="48">
        <v>2010</v>
      </c>
      <c r="H27" s="48">
        <f t="shared" si="0"/>
        <v>2010</v>
      </c>
      <c r="I27" s="72"/>
      <c r="J27" s="68"/>
      <c r="K27" s="67">
        <v>1950</v>
      </c>
      <c r="L27" s="69">
        <v>0.01</v>
      </c>
      <c r="M27" s="70">
        <f t="shared" si="1"/>
        <v>19.5</v>
      </c>
      <c r="N27" s="71"/>
    </row>
    <row r="28" spans="1:14">
      <c r="A28" s="58" t="s">
        <v>780</v>
      </c>
      <c r="B28" s="59"/>
      <c r="C28" s="60"/>
      <c r="D28" s="61"/>
      <c r="E28" s="62"/>
      <c r="F28" s="62"/>
      <c r="G28" s="63"/>
      <c r="H28" s="63"/>
      <c r="I28" s="73"/>
      <c r="J28" s="74"/>
      <c r="K28" s="74">
        <f>SUM(K7:K27)</f>
        <v>115950</v>
      </c>
      <c r="L28" s="75"/>
      <c r="M28" s="76">
        <f>SUM(M7:M27)</f>
        <v>1159.5</v>
      </c>
      <c r="N28" s="77"/>
    </row>
  </sheetData>
  <mergeCells count="14">
    <mergeCell ref="A1:N1"/>
    <mergeCell ref="A2:N2"/>
    <mergeCell ref="I5:J5"/>
    <mergeCell ref="K5:M5"/>
    <mergeCell ref="A28:C28"/>
    <mergeCell ref="A5:A6"/>
    <mergeCell ref="B5:B6"/>
    <mergeCell ref="C5:C6"/>
    <mergeCell ref="D5:D6"/>
    <mergeCell ref="E5:E6"/>
    <mergeCell ref="F5:F6"/>
    <mergeCell ref="G5:G6"/>
    <mergeCell ref="H5:H6"/>
    <mergeCell ref="N5:N6"/>
  </mergeCells>
  <pageMargins left="0.75" right="0.75" top="1" bottom="1" header="0.511805555555556" footer="0.511805555555556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4"/>
  <sheetViews>
    <sheetView topLeftCell="A22" workbookViewId="0">
      <selection activeCell="K52" sqref="K52"/>
    </sheetView>
  </sheetViews>
  <sheetFormatPr defaultColWidth="9" defaultRowHeight="14.25"/>
  <cols>
    <col min="1" max="1" width="5.125" customWidth="1"/>
    <col min="3" max="3" width="16.625" customWidth="1"/>
    <col min="4" max="4" width="14.5" customWidth="1"/>
    <col min="5" max="5" width="7.375" customWidth="1"/>
    <col min="6" max="6" width="5.5" customWidth="1"/>
    <col min="7" max="7" width="7.625" customWidth="1"/>
    <col min="8" max="8" width="8.25" customWidth="1"/>
    <col min="9" max="9" width="6.625" customWidth="1"/>
    <col min="10" max="10" width="6" customWidth="1"/>
    <col min="11" max="11" width="11.125"/>
    <col min="12" max="12" width="7" customWidth="1"/>
    <col min="13" max="13" width="9.5" customWidth="1"/>
    <col min="14" max="14" width="7.625" customWidth="1"/>
  </cols>
  <sheetData>
    <row r="1" ht="22.5" spans="1:14">
      <c r="A1" s="1" t="s">
        <v>141</v>
      </c>
      <c r="B1" s="2"/>
      <c r="C1" s="2"/>
      <c r="D1" s="2"/>
      <c r="E1" s="2"/>
      <c r="F1" s="3"/>
      <c r="G1" s="4"/>
      <c r="H1" s="2"/>
      <c r="I1" s="2"/>
      <c r="J1" s="2"/>
      <c r="K1" s="2"/>
      <c r="L1" s="2"/>
      <c r="M1" s="2"/>
      <c r="N1" s="2"/>
    </row>
    <row r="2" spans="1:14">
      <c r="A2" s="5" t="s">
        <v>40</v>
      </c>
      <c r="B2" s="6"/>
      <c r="C2" s="6"/>
      <c r="D2" s="6"/>
      <c r="E2" s="6"/>
      <c r="F2" s="7"/>
      <c r="G2" s="6"/>
      <c r="H2" s="8"/>
      <c r="I2" s="8"/>
      <c r="J2" s="8"/>
      <c r="K2" s="8"/>
      <c r="L2" s="8"/>
      <c r="M2" s="8"/>
      <c r="N2" s="8"/>
    </row>
    <row r="3" spans="1:14">
      <c r="A3" s="9" t="s">
        <v>3</v>
      </c>
      <c r="B3" s="10"/>
      <c r="C3" s="11"/>
      <c r="D3" s="11"/>
      <c r="E3" s="10"/>
      <c r="F3" s="12"/>
      <c r="G3" s="13"/>
      <c r="H3" s="10"/>
      <c r="I3" s="10"/>
      <c r="J3" s="10"/>
      <c r="K3" s="10"/>
      <c r="L3" s="10"/>
      <c r="M3" s="10"/>
      <c r="N3" s="33" t="s">
        <v>4</v>
      </c>
    </row>
    <row r="4" spans="1:14">
      <c r="A4" s="14" t="s">
        <v>70</v>
      </c>
      <c r="B4" s="15" t="s">
        <v>71</v>
      </c>
      <c r="C4" s="15" t="s">
        <v>72</v>
      </c>
      <c r="D4" s="16" t="s">
        <v>73</v>
      </c>
      <c r="E4" s="15" t="s">
        <v>74</v>
      </c>
      <c r="F4" s="14" t="s">
        <v>75</v>
      </c>
      <c r="G4" s="15" t="s">
        <v>76</v>
      </c>
      <c r="H4" s="15" t="s">
        <v>77</v>
      </c>
      <c r="I4" s="15" t="s">
        <v>6</v>
      </c>
      <c r="J4" s="15"/>
      <c r="K4" s="15" t="s">
        <v>7</v>
      </c>
      <c r="L4" s="15"/>
      <c r="M4" s="15"/>
      <c r="N4" s="15" t="s">
        <v>78</v>
      </c>
    </row>
    <row r="5" spans="1:14">
      <c r="A5" s="14"/>
      <c r="B5" s="15"/>
      <c r="C5" s="15"/>
      <c r="D5" s="16"/>
      <c r="E5" s="15"/>
      <c r="F5" s="14"/>
      <c r="G5" s="15"/>
      <c r="H5" s="15"/>
      <c r="I5" s="15" t="s">
        <v>46</v>
      </c>
      <c r="J5" s="15" t="s">
        <v>47</v>
      </c>
      <c r="K5" s="15" t="s">
        <v>46</v>
      </c>
      <c r="L5" s="16" t="s">
        <v>142</v>
      </c>
      <c r="M5" s="15" t="s">
        <v>47</v>
      </c>
      <c r="N5" s="15"/>
    </row>
    <row r="6" spans="1:14">
      <c r="A6" s="17">
        <v>1</v>
      </c>
      <c r="B6" s="18" t="s">
        <v>781</v>
      </c>
      <c r="C6" s="18" t="s">
        <v>347</v>
      </c>
      <c r="D6" s="18" t="s">
        <v>782</v>
      </c>
      <c r="E6" s="19" t="s">
        <v>83</v>
      </c>
      <c r="F6" s="20">
        <v>1</v>
      </c>
      <c r="G6" s="21" t="s">
        <v>783</v>
      </c>
      <c r="H6" s="22" t="str">
        <f>G6</f>
        <v>2009年</v>
      </c>
      <c r="I6" s="34"/>
      <c r="J6" s="34"/>
      <c r="K6" s="34">
        <v>14500</v>
      </c>
      <c r="L6" s="35">
        <v>0.01</v>
      </c>
      <c r="M6" s="34">
        <f>K6*L6</f>
        <v>145</v>
      </c>
      <c r="N6" s="19" t="s">
        <v>85</v>
      </c>
    </row>
    <row r="7" spans="1:14">
      <c r="A7" s="17">
        <v>2</v>
      </c>
      <c r="B7" s="18" t="s">
        <v>784</v>
      </c>
      <c r="C7" s="23" t="s">
        <v>785</v>
      </c>
      <c r="D7" s="18" t="s">
        <v>786</v>
      </c>
      <c r="E7" s="19" t="s">
        <v>83</v>
      </c>
      <c r="F7" s="20">
        <v>1</v>
      </c>
      <c r="G7" s="21" t="s">
        <v>687</v>
      </c>
      <c r="H7" s="22" t="str">
        <f t="shared" ref="H7:H43" si="0">G7</f>
        <v>2001年</v>
      </c>
      <c r="I7" s="32"/>
      <c r="J7" s="32"/>
      <c r="K7" s="36">
        <v>55000</v>
      </c>
      <c r="L7" s="35">
        <v>0.01</v>
      </c>
      <c r="M7" s="34">
        <f t="shared" ref="M7:M43" si="1">K7*L7</f>
        <v>550</v>
      </c>
      <c r="N7" s="19" t="s">
        <v>85</v>
      </c>
    </row>
    <row r="8" spans="1:14">
      <c r="A8" s="17">
        <v>3</v>
      </c>
      <c r="B8" s="18" t="s">
        <v>787</v>
      </c>
      <c r="C8" s="18" t="s">
        <v>788</v>
      </c>
      <c r="D8" s="18" t="s">
        <v>789</v>
      </c>
      <c r="E8" s="19" t="s">
        <v>83</v>
      </c>
      <c r="F8" s="20">
        <v>1</v>
      </c>
      <c r="G8" s="21" t="s">
        <v>677</v>
      </c>
      <c r="H8" s="22" t="str">
        <f t="shared" si="0"/>
        <v>2002年</v>
      </c>
      <c r="I8" s="32"/>
      <c r="J8" s="32"/>
      <c r="K8" s="36">
        <v>55000</v>
      </c>
      <c r="L8" s="35">
        <v>0.01</v>
      </c>
      <c r="M8" s="34">
        <f t="shared" si="1"/>
        <v>550</v>
      </c>
      <c r="N8" s="19" t="s">
        <v>85</v>
      </c>
    </row>
    <row r="9" spans="1:14">
      <c r="A9" s="17">
        <v>4</v>
      </c>
      <c r="B9" s="18" t="s">
        <v>790</v>
      </c>
      <c r="C9" s="18" t="s">
        <v>432</v>
      </c>
      <c r="D9" s="18" t="s">
        <v>791</v>
      </c>
      <c r="E9" s="19" t="s">
        <v>83</v>
      </c>
      <c r="F9" s="20">
        <v>1</v>
      </c>
      <c r="G9" s="21" t="s">
        <v>687</v>
      </c>
      <c r="H9" s="22" t="str">
        <f t="shared" si="0"/>
        <v>2001年</v>
      </c>
      <c r="I9" s="32"/>
      <c r="J9" s="32"/>
      <c r="K9" s="36">
        <v>250000</v>
      </c>
      <c r="L9" s="35">
        <v>0.01</v>
      </c>
      <c r="M9" s="34">
        <f t="shared" si="1"/>
        <v>2500</v>
      </c>
      <c r="N9" s="19" t="s">
        <v>85</v>
      </c>
    </row>
    <row r="10" spans="1:14">
      <c r="A10" s="17">
        <v>5</v>
      </c>
      <c r="B10" s="18" t="s">
        <v>792</v>
      </c>
      <c r="C10" s="18" t="s">
        <v>793</v>
      </c>
      <c r="D10" s="18" t="s">
        <v>794</v>
      </c>
      <c r="E10" s="19" t="s">
        <v>83</v>
      </c>
      <c r="F10" s="20">
        <v>1</v>
      </c>
      <c r="G10" s="21" t="s">
        <v>677</v>
      </c>
      <c r="H10" s="22" t="str">
        <f t="shared" si="0"/>
        <v>2002年</v>
      </c>
      <c r="I10" s="32"/>
      <c r="J10" s="32"/>
      <c r="K10" s="36">
        <v>16500</v>
      </c>
      <c r="L10" s="35">
        <v>0.01</v>
      </c>
      <c r="M10" s="34">
        <f t="shared" si="1"/>
        <v>165</v>
      </c>
      <c r="N10" s="19" t="s">
        <v>85</v>
      </c>
    </row>
    <row r="11" spans="1:14">
      <c r="A11" s="17">
        <v>6</v>
      </c>
      <c r="B11" s="18" t="s">
        <v>795</v>
      </c>
      <c r="C11" s="18" t="s">
        <v>793</v>
      </c>
      <c r="D11" s="18" t="s">
        <v>796</v>
      </c>
      <c r="E11" s="19" t="s">
        <v>83</v>
      </c>
      <c r="F11" s="20">
        <v>1</v>
      </c>
      <c r="G11" s="21" t="s">
        <v>677</v>
      </c>
      <c r="H11" s="22" t="str">
        <f t="shared" si="0"/>
        <v>2002年</v>
      </c>
      <c r="I11" s="32"/>
      <c r="J11" s="32"/>
      <c r="K11" s="36">
        <v>16500</v>
      </c>
      <c r="L11" s="35">
        <v>0.01</v>
      </c>
      <c r="M11" s="34">
        <f t="shared" si="1"/>
        <v>165</v>
      </c>
      <c r="N11" s="19" t="s">
        <v>85</v>
      </c>
    </row>
    <row r="12" spans="1:14">
      <c r="A12" s="17">
        <v>7</v>
      </c>
      <c r="B12" s="18" t="s">
        <v>797</v>
      </c>
      <c r="C12" s="18" t="s">
        <v>454</v>
      </c>
      <c r="D12" s="18" t="s">
        <v>455</v>
      </c>
      <c r="E12" s="19" t="s">
        <v>83</v>
      </c>
      <c r="F12" s="20">
        <v>1</v>
      </c>
      <c r="G12" s="21" t="s">
        <v>798</v>
      </c>
      <c r="H12" s="22" t="str">
        <f t="shared" si="0"/>
        <v>2004年</v>
      </c>
      <c r="I12" s="32"/>
      <c r="J12" s="32"/>
      <c r="K12" s="36">
        <v>78000</v>
      </c>
      <c r="L12" s="35">
        <v>0.01</v>
      </c>
      <c r="M12" s="34">
        <f t="shared" si="1"/>
        <v>780</v>
      </c>
      <c r="N12" s="19" t="s">
        <v>85</v>
      </c>
    </row>
    <row r="13" spans="1:14">
      <c r="A13" s="17">
        <v>8</v>
      </c>
      <c r="B13" s="18" t="s">
        <v>799</v>
      </c>
      <c r="C13" s="18" t="s">
        <v>454</v>
      </c>
      <c r="D13" s="18" t="s">
        <v>800</v>
      </c>
      <c r="E13" s="19" t="s">
        <v>83</v>
      </c>
      <c r="F13" s="20">
        <v>1</v>
      </c>
      <c r="G13" s="21" t="s">
        <v>801</v>
      </c>
      <c r="H13" s="22" t="str">
        <f t="shared" si="0"/>
        <v>2008年</v>
      </c>
      <c r="I13" s="32"/>
      <c r="J13" s="32"/>
      <c r="K13" s="36">
        <v>78000</v>
      </c>
      <c r="L13" s="35">
        <v>0.01</v>
      </c>
      <c r="M13" s="34">
        <f t="shared" si="1"/>
        <v>780</v>
      </c>
      <c r="N13" s="19" t="s">
        <v>85</v>
      </c>
    </row>
    <row r="14" spans="1:14">
      <c r="A14" s="17">
        <v>9</v>
      </c>
      <c r="B14" s="18" t="s">
        <v>802</v>
      </c>
      <c r="C14" s="23" t="s">
        <v>541</v>
      </c>
      <c r="D14" s="18" t="s">
        <v>527</v>
      </c>
      <c r="E14" s="19" t="s">
        <v>83</v>
      </c>
      <c r="F14" s="20">
        <v>1</v>
      </c>
      <c r="G14" s="21" t="s">
        <v>803</v>
      </c>
      <c r="H14" s="22" t="str">
        <f t="shared" si="0"/>
        <v>1999年</v>
      </c>
      <c r="I14" s="32"/>
      <c r="J14" s="32"/>
      <c r="K14" s="36">
        <v>65000</v>
      </c>
      <c r="L14" s="35">
        <v>0.01</v>
      </c>
      <c r="M14" s="34">
        <f t="shared" si="1"/>
        <v>650</v>
      </c>
      <c r="N14" s="19" t="s">
        <v>85</v>
      </c>
    </row>
    <row r="15" spans="1:14">
      <c r="A15" s="17">
        <v>10</v>
      </c>
      <c r="B15" s="18" t="s">
        <v>804</v>
      </c>
      <c r="C15" s="18" t="s">
        <v>805</v>
      </c>
      <c r="D15" s="18" t="s">
        <v>806</v>
      </c>
      <c r="E15" s="19" t="s">
        <v>83</v>
      </c>
      <c r="F15" s="20">
        <v>1</v>
      </c>
      <c r="G15" s="21" t="s">
        <v>783</v>
      </c>
      <c r="H15" s="22" t="str">
        <f t="shared" si="0"/>
        <v>2009年</v>
      </c>
      <c r="I15" s="32"/>
      <c r="J15" s="32"/>
      <c r="K15" s="36">
        <v>60000</v>
      </c>
      <c r="L15" s="35">
        <v>0.01</v>
      </c>
      <c r="M15" s="34">
        <f t="shared" si="1"/>
        <v>600</v>
      </c>
      <c r="N15" s="19" t="s">
        <v>85</v>
      </c>
    </row>
    <row r="16" spans="1:14">
      <c r="A16" s="17">
        <v>11</v>
      </c>
      <c r="B16" s="18" t="s">
        <v>807</v>
      </c>
      <c r="C16" s="18" t="s">
        <v>808</v>
      </c>
      <c r="D16" s="18" t="s">
        <v>809</v>
      </c>
      <c r="E16" s="19" t="s">
        <v>83</v>
      </c>
      <c r="F16" s="20">
        <v>1</v>
      </c>
      <c r="G16" s="21" t="s">
        <v>783</v>
      </c>
      <c r="H16" s="22" t="str">
        <f t="shared" si="0"/>
        <v>2009年</v>
      </c>
      <c r="I16" s="32"/>
      <c r="J16" s="32"/>
      <c r="K16" s="36">
        <v>150000</v>
      </c>
      <c r="L16" s="35">
        <v>0.01</v>
      </c>
      <c r="M16" s="34">
        <f t="shared" si="1"/>
        <v>1500</v>
      </c>
      <c r="N16" s="19" t="s">
        <v>85</v>
      </c>
    </row>
    <row r="17" spans="1:14">
      <c r="A17" s="17">
        <v>12</v>
      </c>
      <c r="B17" s="18" t="s">
        <v>810</v>
      </c>
      <c r="C17" s="18" t="s">
        <v>811</v>
      </c>
      <c r="D17" s="24" t="s">
        <v>812</v>
      </c>
      <c r="E17" s="19" t="s">
        <v>83</v>
      </c>
      <c r="F17" s="20">
        <v>1</v>
      </c>
      <c r="G17" s="21" t="s">
        <v>783</v>
      </c>
      <c r="H17" s="22" t="str">
        <f t="shared" si="0"/>
        <v>2009年</v>
      </c>
      <c r="I17" s="32"/>
      <c r="J17" s="32"/>
      <c r="K17" s="36">
        <v>80000</v>
      </c>
      <c r="L17" s="35">
        <v>0.01</v>
      </c>
      <c r="M17" s="34">
        <f t="shared" si="1"/>
        <v>800</v>
      </c>
      <c r="N17" s="19" t="s">
        <v>85</v>
      </c>
    </row>
    <row r="18" spans="1:14">
      <c r="A18" s="17">
        <v>13</v>
      </c>
      <c r="B18" s="18" t="s">
        <v>813</v>
      </c>
      <c r="C18" s="25" t="s">
        <v>814</v>
      </c>
      <c r="D18" s="25" t="s">
        <v>815</v>
      </c>
      <c r="E18" s="19" t="s">
        <v>83</v>
      </c>
      <c r="F18" s="20">
        <v>1</v>
      </c>
      <c r="G18" s="21" t="s">
        <v>687</v>
      </c>
      <c r="H18" s="22" t="str">
        <f t="shared" si="0"/>
        <v>2001年</v>
      </c>
      <c r="I18" s="32"/>
      <c r="J18" s="32"/>
      <c r="K18" s="36">
        <v>80000</v>
      </c>
      <c r="L18" s="35">
        <v>0.01</v>
      </c>
      <c r="M18" s="34">
        <f t="shared" si="1"/>
        <v>800</v>
      </c>
      <c r="N18" s="19" t="s">
        <v>85</v>
      </c>
    </row>
    <row r="19" spans="1:14">
      <c r="A19" s="17">
        <v>14</v>
      </c>
      <c r="B19" s="18" t="s">
        <v>816</v>
      </c>
      <c r="C19" s="25" t="s">
        <v>612</v>
      </c>
      <c r="D19" s="25" t="s">
        <v>817</v>
      </c>
      <c r="E19" s="19" t="s">
        <v>83</v>
      </c>
      <c r="F19" s="20">
        <v>1</v>
      </c>
      <c r="G19" s="21" t="s">
        <v>687</v>
      </c>
      <c r="H19" s="22" t="str">
        <f t="shared" si="0"/>
        <v>2001年</v>
      </c>
      <c r="I19" s="32"/>
      <c r="J19" s="32"/>
      <c r="K19" s="36">
        <v>80000</v>
      </c>
      <c r="L19" s="35">
        <v>0.01</v>
      </c>
      <c r="M19" s="34">
        <f t="shared" si="1"/>
        <v>800</v>
      </c>
      <c r="N19" s="19" t="s">
        <v>85</v>
      </c>
    </row>
    <row r="20" spans="1:14">
      <c r="A20" s="17">
        <v>15</v>
      </c>
      <c r="B20" s="18" t="s">
        <v>818</v>
      </c>
      <c r="C20" s="25" t="s">
        <v>619</v>
      </c>
      <c r="D20" s="25" t="s">
        <v>819</v>
      </c>
      <c r="E20" s="19" t="s">
        <v>83</v>
      </c>
      <c r="F20" s="20">
        <v>1</v>
      </c>
      <c r="G20" s="21" t="s">
        <v>677</v>
      </c>
      <c r="H20" s="22" t="str">
        <f t="shared" si="0"/>
        <v>2002年</v>
      </c>
      <c r="I20" s="32"/>
      <c r="J20" s="32"/>
      <c r="K20" s="36">
        <v>9500</v>
      </c>
      <c r="L20" s="35">
        <v>0.01</v>
      </c>
      <c r="M20" s="34">
        <f t="shared" si="1"/>
        <v>95</v>
      </c>
      <c r="N20" s="19" t="s">
        <v>85</v>
      </c>
    </row>
    <row r="21" spans="1:14">
      <c r="A21" s="17">
        <v>16</v>
      </c>
      <c r="B21" s="18" t="s">
        <v>820</v>
      </c>
      <c r="C21" s="25" t="s">
        <v>144</v>
      </c>
      <c r="D21" s="25" t="s">
        <v>821</v>
      </c>
      <c r="E21" s="19" t="s">
        <v>83</v>
      </c>
      <c r="F21" s="20">
        <v>1</v>
      </c>
      <c r="G21" s="21" t="s">
        <v>822</v>
      </c>
      <c r="H21" s="22" t="str">
        <f t="shared" si="0"/>
        <v>1993年</v>
      </c>
      <c r="I21" s="32"/>
      <c r="J21" s="32"/>
      <c r="K21" s="36">
        <v>3680</v>
      </c>
      <c r="L21" s="35">
        <v>0.01</v>
      </c>
      <c r="M21" s="34">
        <f t="shared" si="1"/>
        <v>36.8</v>
      </c>
      <c r="N21" s="19" t="s">
        <v>85</v>
      </c>
    </row>
    <row r="22" spans="1:14">
      <c r="A22" s="17">
        <v>17</v>
      </c>
      <c r="B22" s="18" t="s">
        <v>823</v>
      </c>
      <c r="C22" s="25" t="s">
        <v>144</v>
      </c>
      <c r="D22" s="25" t="s">
        <v>824</v>
      </c>
      <c r="E22" s="19" t="s">
        <v>83</v>
      </c>
      <c r="F22" s="20">
        <v>1</v>
      </c>
      <c r="G22" s="21" t="s">
        <v>783</v>
      </c>
      <c r="H22" s="22" t="str">
        <f t="shared" si="0"/>
        <v>2009年</v>
      </c>
      <c r="I22" s="32"/>
      <c r="J22" s="32"/>
      <c r="K22" s="36">
        <v>3680</v>
      </c>
      <c r="L22" s="35">
        <v>0.01</v>
      </c>
      <c r="M22" s="34">
        <f t="shared" si="1"/>
        <v>36.8</v>
      </c>
      <c r="N22" s="19" t="s">
        <v>85</v>
      </c>
    </row>
    <row r="23" spans="1:14">
      <c r="A23" s="17">
        <v>18</v>
      </c>
      <c r="B23" s="18" t="s">
        <v>825</v>
      </c>
      <c r="C23" s="25" t="s">
        <v>144</v>
      </c>
      <c r="D23" s="25" t="s">
        <v>824</v>
      </c>
      <c r="E23" s="19" t="s">
        <v>83</v>
      </c>
      <c r="F23" s="20">
        <v>1</v>
      </c>
      <c r="G23" s="21" t="s">
        <v>783</v>
      </c>
      <c r="H23" s="22" t="str">
        <f t="shared" si="0"/>
        <v>2009年</v>
      </c>
      <c r="I23" s="32"/>
      <c r="J23" s="32"/>
      <c r="K23" s="36">
        <v>3680</v>
      </c>
      <c r="L23" s="35">
        <v>0.01</v>
      </c>
      <c r="M23" s="34">
        <f t="shared" si="1"/>
        <v>36.8</v>
      </c>
      <c r="N23" s="19" t="s">
        <v>85</v>
      </c>
    </row>
    <row r="24" spans="1:14">
      <c r="A24" s="17">
        <v>19</v>
      </c>
      <c r="B24" s="18" t="s">
        <v>826</v>
      </c>
      <c r="C24" s="25" t="s">
        <v>144</v>
      </c>
      <c r="D24" s="25" t="s">
        <v>824</v>
      </c>
      <c r="E24" s="19" t="s">
        <v>83</v>
      </c>
      <c r="F24" s="20">
        <v>1</v>
      </c>
      <c r="G24" s="21" t="s">
        <v>783</v>
      </c>
      <c r="H24" s="22" t="str">
        <f t="shared" si="0"/>
        <v>2009年</v>
      </c>
      <c r="I24" s="32"/>
      <c r="J24" s="32"/>
      <c r="K24" s="36">
        <v>3680</v>
      </c>
      <c r="L24" s="35">
        <v>0.01</v>
      </c>
      <c r="M24" s="34">
        <f t="shared" si="1"/>
        <v>36.8</v>
      </c>
      <c r="N24" s="19" t="s">
        <v>85</v>
      </c>
    </row>
    <row r="25" spans="1:14">
      <c r="A25" s="17">
        <v>20</v>
      </c>
      <c r="B25" s="18" t="s">
        <v>827</v>
      </c>
      <c r="C25" s="25" t="s">
        <v>144</v>
      </c>
      <c r="D25" s="25" t="s">
        <v>824</v>
      </c>
      <c r="E25" s="19" t="s">
        <v>83</v>
      </c>
      <c r="F25" s="20">
        <v>1</v>
      </c>
      <c r="G25" s="21" t="s">
        <v>783</v>
      </c>
      <c r="H25" s="22" t="str">
        <f t="shared" si="0"/>
        <v>2009年</v>
      </c>
      <c r="I25" s="32"/>
      <c r="J25" s="32"/>
      <c r="K25" s="36">
        <v>3680</v>
      </c>
      <c r="L25" s="35">
        <v>0.01</v>
      </c>
      <c r="M25" s="34">
        <f t="shared" si="1"/>
        <v>36.8</v>
      </c>
      <c r="N25" s="19" t="s">
        <v>85</v>
      </c>
    </row>
    <row r="26" spans="1:14">
      <c r="A26" s="17">
        <v>21</v>
      </c>
      <c r="B26" s="18" t="s">
        <v>828</v>
      </c>
      <c r="C26" s="25" t="s">
        <v>144</v>
      </c>
      <c r="D26" s="25" t="s">
        <v>824</v>
      </c>
      <c r="E26" s="19" t="s">
        <v>83</v>
      </c>
      <c r="F26" s="20">
        <v>1</v>
      </c>
      <c r="G26" s="21" t="s">
        <v>783</v>
      </c>
      <c r="H26" s="22" t="str">
        <f t="shared" si="0"/>
        <v>2009年</v>
      </c>
      <c r="I26" s="32"/>
      <c r="J26" s="32"/>
      <c r="K26" s="36">
        <v>3680</v>
      </c>
      <c r="L26" s="35">
        <v>0.01</v>
      </c>
      <c r="M26" s="34">
        <f t="shared" si="1"/>
        <v>36.8</v>
      </c>
      <c r="N26" s="19" t="s">
        <v>85</v>
      </c>
    </row>
    <row r="27" spans="1:14">
      <c r="A27" s="17">
        <v>22</v>
      </c>
      <c r="B27" s="18" t="s">
        <v>829</v>
      </c>
      <c r="C27" s="25" t="s">
        <v>144</v>
      </c>
      <c r="D27" s="25" t="s">
        <v>830</v>
      </c>
      <c r="E27" s="19" t="s">
        <v>83</v>
      </c>
      <c r="F27" s="20">
        <v>1</v>
      </c>
      <c r="G27" s="21" t="s">
        <v>783</v>
      </c>
      <c r="H27" s="22" t="str">
        <f t="shared" si="0"/>
        <v>2009年</v>
      </c>
      <c r="I27" s="32"/>
      <c r="J27" s="32"/>
      <c r="K27" s="36">
        <v>3680</v>
      </c>
      <c r="L27" s="35">
        <v>0.01</v>
      </c>
      <c r="M27" s="34">
        <f t="shared" si="1"/>
        <v>36.8</v>
      </c>
      <c r="N27" s="19" t="s">
        <v>85</v>
      </c>
    </row>
    <row r="28" spans="1:14">
      <c r="A28" s="17">
        <v>23</v>
      </c>
      <c r="B28" s="18" t="s">
        <v>831</v>
      </c>
      <c r="C28" s="25" t="s">
        <v>144</v>
      </c>
      <c r="D28" s="25" t="s">
        <v>830</v>
      </c>
      <c r="E28" s="19" t="s">
        <v>83</v>
      </c>
      <c r="F28" s="20">
        <v>1</v>
      </c>
      <c r="G28" s="21" t="s">
        <v>783</v>
      </c>
      <c r="H28" s="22" t="str">
        <f t="shared" si="0"/>
        <v>2009年</v>
      </c>
      <c r="I28" s="32"/>
      <c r="J28" s="32"/>
      <c r="K28" s="36">
        <v>3680</v>
      </c>
      <c r="L28" s="35">
        <v>0.01</v>
      </c>
      <c r="M28" s="34">
        <f t="shared" si="1"/>
        <v>36.8</v>
      </c>
      <c r="N28" s="19" t="s">
        <v>85</v>
      </c>
    </row>
    <row r="29" spans="1:14">
      <c r="A29" s="17">
        <v>24</v>
      </c>
      <c r="B29" s="18" t="s">
        <v>832</v>
      </c>
      <c r="C29" s="25" t="s">
        <v>144</v>
      </c>
      <c r="D29" s="25" t="s">
        <v>824</v>
      </c>
      <c r="E29" s="19" t="s">
        <v>83</v>
      </c>
      <c r="F29" s="20">
        <v>1</v>
      </c>
      <c r="G29" s="21" t="s">
        <v>783</v>
      </c>
      <c r="H29" s="22" t="str">
        <f t="shared" si="0"/>
        <v>2009年</v>
      </c>
      <c r="I29" s="32"/>
      <c r="J29" s="32"/>
      <c r="K29" s="36">
        <v>3680</v>
      </c>
      <c r="L29" s="35">
        <v>0.01</v>
      </c>
      <c r="M29" s="34">
        <f t="shared" si="1"/>
        <v>36.8</v>
      </c>
      <c r="N29" s="19" t="s">
        <v>85</v>
      </c>
    </row>
    <row r="30" spans="1:14">
      <c r="A30" s="17">
        <v>25</v>
      </c>
      <c r="B30" s="18" t="s">
        <v>833</v>
      </c>
      <c r="C30" s="25" t="s">
        <v>144</v>
      </c>
      <c r="D30" s="25" t="s">
        <v>824</v>
      </c>
      <c r="E30" s="19" t="s">
        <v>83</v>
      </c>
      <c r="F30" s="20">
        <v>1</v>
      </c>
      <c r="G30" s="21" t="s">
        <v>783</v>
      </c>
      <c r="H30" s="22" t="str">
        <f t="shared" si="0"/>
        <v>2009年</v>
      </c>
      <c r="I30" s="32"/>
      <c r="J30" s="32"/>
      <c r="K30" s="36">
        <v>3680</v>
      </c>
      <c r="L30" s="35">
        <v>0.01</v>
      </c>
      <c r="M30" s="34">
        <f t="shared" si="1"/>
        <v>36.8</v>
      </c>
      <c r="N30" s="19" t="s">
        <v>85</v>
      </c>
    </row>
    <row r="31" spans="1:14">
      <c r="A31" s="17">
        <v>26</v>
      </c>
      <c r="B31" s="18" t="s">
        <v>834</v>
      </c>
      <c r="C31" s="25" t="s">
        <v>144</v>
      </c>
      <c r="D31" s="25" t="s">
        <v>824</v>
      </c>
      <c r="E31" s="19" t="s">
        <v>83</v>
      </c>
      <c r="F31" s="20">
        <v>1</v>
      </c>
      <c r="G31" s="21" t="s">
        <v>783</v>
      </c>
      <c r="H31" s="22" t="str">
        <f t="shared" si="0"/>
        <v>2009年</v>
      </c>
      <c r="I31" s="32"/>
      <c r="J31" s="32"/>
      <c r="K31" s="36">
        <v>3680</v>
      </c>
      <c r="L31" s="35">
        <v>0.01</v>
      </c>
      <c r="M31" s="34">
        <f t="shared" si="1"/>
        <v>36.8</v>
      </c>
      <c r="N31" s="19" t="s">
        <v>85</v>
      </c>
    </row>
    <row r="32" spans="1:14">
      <c r="A32" s="17">
        <v>27</v>
      </c>
      <c r="B32" s="18" t="s">
        <v>835</v>
      </c>
      <c r="C32" s="25" t="s">
        <v>144</v>
      </c>
      <c r="D32" s="25" t="s">
        <v>824</v>
      </c>
      <c r="E32" s="19" t="s">
        <v>83</v>
      </c>
      <c r="F32" s="20">
        <v>1</v>
      </c>
      <c r="G32" s="21" t="s">
        <v>783</v>
      </c>
      <c r="H32" s="22" t="str">
        <f t="shared" si="0"/>
        <v>2009年</v>
      </c>
      <c r="I32" s="32"/>
      <c r="J32" s="32"/>
      <c r="K32" s="36">
        <v>3680</v>
      </c>
      <c r="L32" s="35">
        <v>0.01</v>
      </c>
      <c r="M32" s="34">
        <f t="shared" si="1"/>
        <v>36.8</v>
      </c>
      <c r="N32" s="19" t="s">
        <v>85</v>
      </c>
    </row>
    <row r="33" spans="1:14">
      <c r="A33" s="17">
        <v>28</v>
      </c>
      <c r="B33" s="18" t="s">
        <v>836</v>
      </c>
      <c r="C33" s="25" t="s">
        <v>144</v>
      </c>
      <c r="D33" s="25" t="s">
        <v>824</v>
      </c>
      <c r="E33" s="19" t="s">
        <v>83</v>
      </c>
      <c r="F33" s="20">
        <v>1</v>
      </c>
      <c r="G33" s="21" t="s">
        <v>837</v>
      </c>
      <c r="H33" s="22" t="str">
        <f t="shared" si="0"/>
        <v>2010年</v>
      </c>
      <c r="I33" s="32"/>
      <c r="J33" s="32"/>
      <c r="K33" s="36">
        <v>3680</v>
      </c>
      <c r="L33" s="35">
        <v>0.01</v>
      </c>
      <c r="M33" s="34">
        <f t="shared" si="1"/>
        <v>36.8</v>
      </c>
      <c r="N33" s="19" t="s">
        <v>85</v>
      </c>
    </row>
    <row r="34" spans="1:14">
      <c r="A34" s="17">
        <v>29</v>
      </c>
      <c r="B34" s="18" t="s">
        <v>838</v>
      </c>
      <c r="C34" s="25" t="s">
        <v>144</v>
      </c>
      <c r="D34" s="25" t="s">
        <v>824</v>
      </c>
      <c r="E34" s="19" t="s">
        <v>83</v>
      </c>
      <c r="F34" s="20">
        <v>1</v>
      </c>
      <c r="G34" s="21" t="s">
        <v>837</v>
      </c>
      <c r="H34" s="22" t="str">
        <f t="shared" si="0"/>
        <v>2010年</v>
      </c>
      <c r="I34" s="32"/>
      <c r="J34" s="32"/>
      <c r="K34" s="36">
        <v>3680</v>
      </c>
      <c r="L34" s="35">
        <v>0.01</v>
      </c>
      <c r="M34" s="34">
        <f t="shared" si="1"/>
        <v>36.8</v>
      </c>
      <c r="N34" s="19" t="s">
        <v>85</v>
      </c>
    </row>
    <row r="35" spans="1:14">
      <c r="A35" s="17">
        <v>30</v>
      </c>
      <c r="B35" s="18" t="s">
        <v>839</v>
      </c>
      <c r="C35" s="25" t="s">
        <v>144</v>
      </c>
      <c r="D35" s="25" t="s">
        <v>824</v>
      </c>
      <c r="E35" s="19" t="s">
        <v>83</v>
      </c>
      <c r="F35" s="20">
        <v>1</v>
      </c>
      <c r="G35" s="21" t="s">
        <v>837</v>
      </c>
      <c r="H35" s="22" t="str">
        <f t="shared" si="0"/>
        <v>2010年</v>
      </c>
      <c r="I35" s="32"/>
      <c r="J35" s="32"/>
      <c r="K35" s="36">
        <v>3680</v>
      </c>
      <c r="L35" s="35">
        <v>0.01</v>
      </c>
      <c r="M35" s="34">
        <f t="shared" si="1"/>
        <v>36.8</v>
      </c>
      <c r="N35" s="19" t="s">
        <v>85</v>
      </c>
    </row>
    <row r="36" spans="1:14">
      <c r="A36" s="17">
        <v>31</v>
      </c>
      <c r="B36" s="18" t="s">
        <v>840</v>
      </c>
      <c r="C36" s="25" t="s">
        <v>144</v>
      </c>
      <c r="D36" s="25" t="s">
        <v>824</v>
      </c>
      <c r="E36" s="19" t="s">
        <v>83</v>
      </c>
      <c r="F36" s="20">
        <v>1</v>
      </c>
      <c r="G36" s="21" t="s">
        <v>837</v>
      </c>
      <c r="H36" s="22" t="str">
        <f t="shared" si="0"/>
        <v>2010年</v>
      </c>
      <c r="I36" s="32"/>
      <c r="J36" s="32"/>
      <c r="K36" s="36">
        <v>3680</v>
      </c>
      <c r="L36" s="35">
        <v>0.01</v>
      </c>
      <c r="M36" s="34">
        <f t="shared" si="1"/>
        <v>36.8</v>
      </c>
      <c r="N36" s="19" t="s">
        <v>85</v>
      </c>
    </row>
    <row r="37" spans="1:14">
      <c r="A37" s="17">
        <v>32</v>
      </c>
      <c r="B37" s="18" t="s">
        <v>841</v>
      </c>
      <c r="C37" s="25" t="s">
        <v>144</v>
      </c>
      <c r="D37" s="25" t="s">
        <v>824</v>
      </c>
      <c r="E37" s="19" t="s">
        <v>83</v>
      </c>
      <c r="F37" s="20">
        <v>1</v>
      </c>
      <c r="G37" s="21" t="s">
        <v>837</v>
      </c>
      <c r="H37" s="22" t="str">
        <f t="shared" si="0"/>
        <v>2010年</v>
      </c>
      <c r="I37" s="32"/>
      <c r="J37" s="32"/>
      <c r="K37" s="36">
        <v>3680</v>
      </c>
      <c r="L37" s="35">
        <v>0.01</v>
      </c>
      <c r="M37" s="34">
        <f t="shared" si="1"/>
        <v>36.8</v>
      </c>
      <c r="N37" s="19" t="s">
        <v>85</v>
      </c>
    </row>
    <row r="38" spans="1:14">
      <c r="A38" s="17">
        <v>33</v>
      </c>
      <c r="B38" s="18" t="s">
        <v>842</v>
      </c>
      <c r="C38" s="25" t="s">
        <v>144</v>
      </c>
      <c r="D38" s="25" t="s">
        <v>824</v>
      </c>
      <c r="E38" s="19" t="s">
        <v>83</v>
      </c>
      <c r="F38" s="20">
        <v>1</v>
      </c>
      <c r="G38" s="21" t="s">
        <v>837</v>
      </c>
      <c r="H38" s="22" t="str">
        <f t="shared" si="0"/>
        <v>2010年</v>
      </c>
      <c r="I38" s="32"/>
      <c r="J38" s="32"/>
      <c r="K38" s="36">
        <v>3680</v>
      </c>
      <c r="L38" s="35">
        <v>0.01</v>
      </c>
      <c r="M38" s="34">
        <f t="shared" si="1"/>
        <v>36.8</v>
      </c>
      <c r="N38" s="19" t="s">
        <v>85</v>
      </c>
    </row>
    <row r="39" spans="1:14">
      <c r="A39" s="17">
        <v>34</v>
      </c>
      <c r="B39" s="18" t="s">
        <v>843</v>
      </c>
      <c r="C39" s="25" t="s">
        <v>144</v>
      </c>
      <c r="D39" s="26" t="s">
        <v>844</v>
      </c>
      <c r="E39" s="19" t="s">
        <v>83</v>
      </c>
      <c r="F39" s="20">
        <v>1</v>
      </c>
      <c r="G39" s="21" t="s">
        <v>837</v>
      </c>
      <c r="H39" s="22" t="str">
        <f t="shared" si="0"/>
        <v>2010年</v>
      </c>
      <c r="I39" s="32"/>
      <c r="J39" s="32"/>
      <c r="K39" s="36">
        <v>3680</v>
      </c>
      <c r="L39" s="35">
        <v>0.01</v>
      </c>
      <c r="M39" s="34">
        <f t="shared" si="1"/>
        <v>36.8</v>
      </c>
      <c r="N39" s="19" t="s">
        <v>85</v>
      </c>
    </row>
    <row r="40" spans="1:14">
      <c r="A40" s="17">
        <v>35</v>
      </c>
      <c r="B40" s="18" t="s">
        <v>845</v>
      </c>
      <c r="C40" s="25" t="s">
        <v>144</v>
      </c>
      <c r="D40" s="26" t="s">
        <v>846</v>
      </c>
      <c r="E40" s="19" t="s">
        <v>83</v>
      </c>
      <c r="F40" s="20">
        <v>1</v>
      </c>
      <c r="G40" s="21" t="s">
        <v>837</v>
      </c>
      <c r="H40" s="22" t="str">
        <f t="shared" si="0"/>
        <v>2010年</v>
      </c>
      <c r="I40" s="32"/>
      <c r="J40" s="32"/>
      <c r="K40" s="36">
        <v>3680</v>
      </c>
      <c r="L40" s="35">
        <v>0.01</v>
      </c>
      <c r="M40" s="34">
        <f t="shared" si="1"/>
        <v>36.8</v>
      </c>
      <c r="N40" s="19" t="s">
        <v>85</v>
      </c>
    </row>
    <row r="41" spans="1:14">
      <c r="A41" s="17">
        <v>36</v>
      </c>
      <c r="B41" s="18" t="s">
        <v>847</v>
      </c>
      <c r="C41" s="25" t="s">
        <v>144</v>
      </c>
      <c r="D41" s="26" t="s">
        <v>848</v>
      </c>
      <c r="E41" s="19" t="s">
        <v>83</v>
      </c>
      <c r="F41" s="20">
        <v>1</v>
      </c>
      <c r="G41" s="21" t="s">
        <v>837</v>
      </c>
      <c r="H41" s="22" t="str">
        <f t="shared" si="0"/>
        <v>2010年</v>
      </c>
      <c r="I41" s="32"/>
      <c r="J41" s="32"/>
      <c r="K41" s="36">
        <v>3680</v>
      </c>
      <c r="L41" s="35">
        <v>0.01</v>
      </c>
      <c r="M41" s="34">
        <f t="shared" si="1"/>
        <v>36.8</v>
      </c>
      <c r="N41" s="19" t="s">
        <v>85</v>
      </c>
    </row>
    <row r="42" spans="1:14">
      <c r="A42" s="17">
        <v>37</v>
      </c>
      <c r="B42" s="25" t="s">
        <v>849</v>
      </c>
      <c r="C42" s="25" t="s">
        <v>149</v>
      </c>
      <c r="D42" s="25" t="s">
        <v>850</v>
      </c>
      <c r="E42" s="19" t="s">
        <v>83</v>
      </c>
      <c r="F42" s="20">
        <v>1</v>
      </c>
      <c r="G42" s="21" t="s">
        <v>798</v>
      </c>
      <c r="H42" s="22" t="str">
        <f t="shared" si="0"/>
        <v>2004年</v>
      </c>
      <c r="I42" s="32"/>
      <c r="J42" s="32"/>
      <c r="K42" s="36">
        <v>38000</v>
      </c>
      <c r="L42" s="35">
        <v>0.01</v>
      </c>
      <c r="M42" s="34">
        <f t="shared" si="1"/>
        <v>380</v>
      </c>
      <c r="N42" s="19" t="s">
        <v>85</v>
      </c>
    </row>
    <row r="43" spans="1:14">
      <c r="A43" s="17">
        <v>38</v>
      </c>
      <c r="B43" s="27" t="s">
        <v>851</v>
      </c>
      <c r="C43" s="27" t="s">
        <v>149</v>
      </c>
      <c r="D43" s="27" t="s">
        <v>852</v>
      </c>
      <c r="E43" s="28" t="s">
        <v>83</v>
      </c>
      <c r="F43" s="29">
        <v>1</v>
      </c>
      <c r="G43" s="30" t="s">
        <v>798</v>
      </c>
      <c r="H43" s="31" t="str">
        <f t="shared" si="0"/>
        <v>2004年</v>
      </c>
      <c r="I43" s="32"/>
      <c r="J43" s="32"/>
      <c r="K43" s="36">
        <v>38000</v>
      </c>
      <c r="L43" s="35">
        <v>0.01</v>
      </c>
      <c r="M43" s="34">
        <f t="shared" si="1"/>
        <v>380</v>
      </c>
      <c r="N43" s="19" t="s">
        <v>85</v>
      </c>
    </row>
    <row r="44" spans="1:14">
      <c r="A44" s="32"/>
      <c r="B44" s="32"/>
      <c r="C44" s="32"/>
      <c r="D44" s="32"/>
      <c r="E44" s="32"/>
      <c r="F44" s="32">
        <f>SUM(F6:F43)</f>
        <v>38</v>
      </c>
      <c r="G44" s="32"/>
      <c r="H44" s="32"/>
      <c r="I44" s="32"/>
      <c r="J44" s="32"/>
      <c r="K44" s="36"/>
      <c r="L44" s="32"/>
      <c r="M44" s="36">
        <f>SUM(M6:M43)</f>
        <v>12412.8</v>
      </c>
      <c r="N44" s="32"/>
    </row>
  </sheetData>
  <mergeCells count="12">
    <mergeCell ref="A1:N1"/>
    <mergeCell ref="A2:N2"/>
    <mergeCell ref="I4:J4"/>
    <mergeCell ref="K4:M4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11805555555556" footer="0.51180555555555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1-汇总表 </vt:lpstr>
      <vt:lpstr>4-6固定资产汇总 </vt:lpstr>
      <vt:lpstr>4-6-1机械设备</vt:lpstr>
      <vt:lpstr>4-6-2机械设备</vt:lpstr>
      <vt:lpstr>4-6-1测试设备 </vt:lpstr>
      <vt:lpstr>办公设备四</vt:lpstr>
      <vt:lpstr>4-6-1办公设备 (3)</vt:lpstr>
      <vt:lpstr>4-6-2办公设备（3）</vt:lpstr>
      <vt:lpstr>4-6-2测试设备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2020-05-07T02:51:00Z</dcterms:created>
  <dcterms:modified xsi:type="dcterms:W3CDTF">2021-05-30T08:10:32Z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F89DCB36DCDB4DC898C61B25BA8496C0</vt:lpwstr>
  </property>
</Properties>
</file>